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Nugget\"/>
    </mc:Choice>
  </mc:AlternateContent>
  <xr:revisionPtr revIDLastSave="0" documentId="13_ncr:1_{56EAB68B-7977-49CA-BBBA-E0457FAA1885}" xr6:coauthVersionLast="47" xr6:coauthVersionMax="47" xr10:uidLastSave="{00000000-0000-0000-0000-000000000000}"/>
  <bookViews>
    <workbookView xWindow="-108" yWindow="-108" windowWidth="23256" windowHeight="12456" xr2:uid="{51EC15CD-38BA-435F-B502-6017491A7C27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8" i="1" l="1"/>
  <c r="G39" i="1"/>
  <c r="H39" i="1"/>
  <c r="K39" i="1"/>
  <c r="O39" i="1"/>
  <c r="P39" i="1"/>
  <c r="S39" i="1"/>
  <c r="G40" i="1"/>
  <c r="H40" i="1"/>
  <c r="I40" i="1"/>
  <c r="J40" i="1"/>
  <c r="L40" i="1"/>
  <c r="O40" i="1"/>
  <c r="P40" i="1"/>
  <c r="Q40" i="1"/>
  <c r="R40" i="1"/>
  <c r="T40" i="1"/>
  <c r="J41" i="1"/>
  <c r="R41" i="1"/>
  <c r="G43" i="1"/>
  <c r="J43" i="1"/>
  <c r="K43" i="1"/>
  <c r="L43" i="1"/>
  <c r="M43" i="1"/>
  <c r="N43" i="1"/>
  <c r="O43" i="1"/>
  <c r="R43" i="1"/>
  <c r="S43" i="1"/>
  <c r="T43" i="1"/>
  <c r="U43" i="1"/>
  <c r="H38" i="1"/>
  <c r="I38" i="1"/>
  <c r="L38" i="1"/>
  <c r="M38" i="1"/>
  <c r="N38" i="1"/>
  <c r="O38" i="1"/>
  <c r="P38" i="1"/>
  <c r="Q38" i="1"/>
  <c r="T38" i="1"/>
  <c r="U38" i="1"/>
  <c r="E42" i="1"/>
  <c r="G42" i="1" s="1"/>
  <c r="E39" i="1"/>
  <c r="L39" i="1" s="1"/>
  <c r="E40" i="1"/>
  <c r="M40" i="1" s="1"/>
  <c r="E41" i="1"/>
  <c r="N41" i="1" s="1"/>
  <c r="E43" i="1"/>
  <c r="H43" i="1" s="1"/>
  <c r="E38" i="1"/>
  <c r="J38" i="1" s="1"/>
  <c r="F6" i="1"/>
  <c r="F7" i="1"/>
  <c r="F14" i="1"/>
  <c r="F15" i="1"/>
  <c r="F23" i="1"/>
  <c r="J52" i="1" s="1"/>
  <c r="F24" i="1"/>
  <c r="K51" i="1" s="1"/>
  <c r="F31" i="1"/>
  <c r="R52" i="1" s="1"/>
  <c r="F32" i="1"/>
  <c r="S50" i="1" s="1"/>
  <c r="E23" i="1"/>
  <c r="E24" i="1"/>
  <c r="E25" i="1"/>
  <c r="F25" i="1" s="1"/>
  <c r="E28" i="1"/>
  <c r="F28" i="1" s="1"/>
  <c r="E31" i="1"/>
  <c r="E32" i="1"/>
  <c r="E33" i="1"/>
  <c r="F33" i="1" s="1"/>
  <c r="E4" i="1"/>
  <c r="F4" i="1" s="1"/>
  <c r="E5" i="1"/>
  <c r="E6" i="1"/>
  <c r="E7" i="1"/>
  <c r="E8" i="1"/>
  <c r="E9" i="1"/>
  <c r="E10" i="1"/>
  <c r="E11" i="1"/>
  <c r="E12" i="1"/>
  <c r="F12" i="1" s="1"/>
  <c r="E13" i="1"/>
  <c r="E14" i="1"/>
  <c r="E15" i="1"/>
  <c r="E16" i="1"/>
  <c r="E17" i="1"/>
  <c r="E3" i="1"/>
  <c r="D4" i="1"/>
  <c r="E21" i="1" s="1"/>
  <c r="F21" i="1" s="1"/>
  <c r="D5" i="1"/>
  <c r="F5" i="1" s="1"/>
  <c r="D6" i="1"/>
  <c r="D7" i="1"/>
  <c r="D8" i="1"/>
  <c r="F8" i="1" s="1"/>
  <c r="D9" i="1"/>
  <c r="E26" i="1" s="1"/>
  <c r="F26" i="1" s="1"/>
  <c r="D10" i="1"/>
  <c r="F10" i="1" s="1"/>
  <c r="D11" i="1"/>
  <c r="F11" i="1" s="1"/>
  <c r="D12" i="1"/>
  <c r="E29" i="1" s="1"/>
  <c r="F29" i="1" s="1"/>
  <c r="D13" i="1"/>
  <c r="E30" i="1" s="1"/>
  <c r="F30" i="1" s="1"/>
  <c r="D14" i="1"/>
  <c r="D15" i="1"/>
  <c r="D16" i="1"/>
  <c r="F16" i="1" s="1"/>
  <c r="D17" i="1"/>
  <c r="E34" i="1" s="1"/>
  <c r="F34" i="1" s="1"/>
  <c r="D3" i="1"/>
  <c r="F3" i="1" s="1"/>
  <c r="Q51" i="1" l="1"/>
  <c r="Q48" i="1"/>
  <c r="Q50" i="1"/>
  <c r="Q49" i="1"/>
  <c r="Q52" i="1"/>
  <c r="Q47" i="1"/>
  <c r="P50" i="1"/>
  <c r="P47" i="1"/>
  <c r="P49" i="1"/>
  <c r="P48" i="1"/>
  <c r="P52" i="1"/>
  <c r="P51" i="1"/>
  <c r="H50" i="1"/>
  <c r="H47" i="1"/>
  <c r="H49" i="1"/>
  <c r="H48" i="1"/>
  <c r="H52" i="1"/>
  <c r="H51" i="1"/>
  <c r="T52" i="1"/>
  <c r="T51" i="1"/>
  <c r="T50" i="1"/>
  <c r="T47" i="1"/>
  <c r="T49" i="1"/>
  <c r="T48" i="1"/>
  <c r="U52" i="1"/>
  <c r="U47" i="1"/>
  <c r="U51" i="1"/>
  <c r="U50" i="1"/>
  <c r="U49" i="1"/>
  <c r="U48" i="1"/>
  <c r="M52" i="1"/>
  <c r="M47" i="1"/>
  <c r="M51" i="1"/>
  <c r="M50" i="1"/>
  <c r="M49" i="1"/>
  <c r="M48" i="1"/>
  <c r="O49" i="1"/>
  <c r="O48" i="1"/>
  <c r="O47" i="1"/>
  <c r="O52" i="1"/>
  <c r="O51" i="1"/>
  <c r="O50" i="1"/>
  <c r="L52" i="1"/>
  <c r="L51" i="1"/>
  <c r="L50" i="1"/>
  <c r="L47" i="1"/>
  <c r="L49" i="1"/>
  <c r="L48" i="1"/>
  <c r="N42" i="1"/>
  <c r="U41" i="1"/>
  <c r="M41" i="1"/>
  <c r="E20" i="1"/>
  <c r="F20" i="1" s="1"/>
  <c r="E27" i="1"/>
  <c r="F27" i="1" s="1"/>
  <c r="U42" i="1"/>
  <c r="M42" i="1"/>
  <c r="T41" i="1"/>
  <c r="L41" i="1"/>
  <c r="S40" i="1"/>
  <c r="K40" i="1"/>
  <c r="R39" i="1"/>
  <c r="J39" i="1"/>
  <c r="J47" i="1"/>
  <c r="R47" i="1"/>
  <c r="F17" i="1"/>
  <c r="F9" i="1"/>
  <c r="T42" i="1"/>
  <c r="L42" i="1"/>
  <c r="S41" i="1"/>
  <c r="K41" i="1"/>
  <c r="Q39" i="1"/>
  <c r="I39" i="1"/>
  <c r="K47" i="1"/>
  <c r="S47" i="1"/>
  <c r="S48" i="1"/>
  <c r="K48" i="1"/>
  <c r="K42" i="1"/>
  <c r="S49" i="1"/>
  <c r="K49" i="1"/>
  <c r="R48" i="1"/>
  <c r="J48" i="1"/>
  <c r="F13" i="1"/>
  <c r="R42" i="1"/>
  <c r="Q41" i="1"/>
  <c r="J49" i="1"/>
  <c r="I42" i="1"/>
  <c r="H41" i="1"/>
  <c r="N39" i="1"/>
  <c r="S51" i="1"/>
  <c r="R50" i="1"/>
  <c r="E22" i="1"/>
  <c r="F22" i="1" s="1"/>
  <c r="S38" i="1"/>
  <c r="K38" i="1"/>
  <c r="Q43" i="1"/>
  <c r="I43" i="1"/>
  <c r="P42" i="1"/>
  <c r="H42" i="1"/>
  <c r="O41" i="1"/>
  <c r="G41" i="1"/>
  <c r="N40" i="1"/>
  <c r="U39" i="1"/>
  <c r="M39" i="1"/>
  <c r="S52" i="1"/>
  <c r="K52" i="1"/>
  <c r="R51" i="1"/>
  <c r="J51" i="1"/>
  <c r="S42" i="1"/>
  <c r="J42" i="1"/>
  <c r="I41" i="1"/>
  <c r="K50" i="1"/>
  <c r="R49" i="1"/>
  <c r="Q42" i="1"/>
  <c r="P41" i="1"/>
  <c r="J50" i="1"/>
  <c r="R38" i="1"/>
  <c r="P43" i="1"/>
  <c r="O42" i="1"/>
  <c r="U40" i="1"/>
  <c r="T39" i="1"/>
  <c r="G49" i="1" l="1"/>
  <c r="G48" i="1"/>
  <c r="G47" i="1"/>
  <c r="G52" i="1"/>
  <c r="G51" i="1"/>
  <c r="G50" i="1"/>
  <c r="N48" i="1"/>
  <c r="N47" i="1"/>
  <c r="N52" i="1"/>
  <c r="N51" i="1"/>
  <c r="N50" i="1"/>
  <c r="N49" i="1"/>
  <c r="I51" i="1"/>
  <c r="I49" i="1"/>
  <c r="I50" i="1"/>
  <c r="I48" i="1"/>
  <c r="I52" i="1"/>
  <c r="I47" i="1"/>
</calcChain>
</file>

<file path=xl/sharedStrings.xml><?xml version="1.0" encoding="utf-8"?>
<sst xmlns="http://schemas.openxmlformats.org/spreadsheetml/2006/main" count="31" uniqueCount="28">
  <si>
    <t>Leistung</t>
  </si>
  <si>
    <t>Drehmoment</t>
  </si>
  <si>
    <t>Nm</t>
  </si>
  <si>
    <t>RPM</t>
  </si>
  <si>
    <t>Getriebe</t>
  </si>
  <si>
    <t>Fahrstufe</t>
  </si>
  <si>
    <t>Übersetzung</t>
  </si>
  <si>
    <t>1. Gang</t>
  </si>
  <si>
    <t>2. Gang</t>
  </si>
  <si>
    <t>3. Gang</t>
  </si>
  <si>
    <t>4. Gang</t>
  </si>
  <si>
    <t>5. Gang</t>
  </si>
  <si>
    <t>6. Gang</t>
  </si>
  <si>
    <t>PS</t>
  </si>
  <si>
    <t>kW aus PS</t>
  </si>
  <si>
    <t>kW aus Nm</t>
  </si>
  <si>
    <t>Nm aus kW</t>
  </si>
  <si>
    <t>Driftwert kW</t>
  </si>
  <si>
    <t>Driftwert Nm</t>
  </si>
  <si>
    <t>Achse</t>
  </si>
  <si>
    <t>Gesamt übersetzung</t>
  </si>
  <si>
    <t>Reifen</t>
  </si>
  <si>
    <t>215/65R16</t>
  </si>
  <si>
    <t>Abrollumfang</t>
  </si>
  <si>
    <t>rpm</t>
  </si>
  <si>
    <t>km/h</t>
  </si>
  <si>
    <t>Erreichbare Endgeschwindigkeiten / Gang</t>
  </si>
  <si>
    <t>Anliegendes Drehmoment am Antriebsrad / Gang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</si>
</sst>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/>
    </xf>
    <xf numFmtId="164" fontId="0" fillId="0" borderId="0" xfId="0" applyNumberFormat="1" applyAlignment="1">
      <alignment horizontal="center"/>
    </xf>
    <xf numFmtId="0" fontId="0" fillId="3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164" fontId="0" fillId="0" borderId="5" xfId="0" applyNumberFormat="1" applyBorder="1" applyAlignment="1">
      <alignment horizontal="center" vertical="center"/>
    </xf>
    <xf numFmtId="164" fontId="0" fillId="0" borderId="6" xfId="0" applyNumberFormat="1" applyBorder="1" applyAlignment="1">
      <alignment horizontal="center" vertical="center"/>
    </xf>
    <xf numFmtId="164" fontId="0" fillId="0" borderId="7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FCDFF"/>
      <color rgb="FFFFCCFF"/>
      <color rgb="FFCCFF66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Leistungsverlauf Motor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Leistung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Tabelle1!$B$3:$B$17</c:f>
              <c:numCache>
                <c:formatCode>General</c:formatCode>
                <c:ptCount val="15"/>
                <c:pt idx="0">
                  <c:v>1000</c:v>
                </c:pt>
                <c:pt idx="1">
                  <c:v>1250</c:v>
                </c:pt>
                <c:pt idx="2">
                  <c:v>1500</c:v>
                </c:pt>
                <c:pt idx="3">
                  <c:v>1750</c:v>
                </c:pt>
                <c:pt idx="4">
                  <c:v>2000</c:v>
                </c:pt>
                <c:pt idx="5">
                  <c:v>2250</c:v>
                </c:pt>
                <c:pt idx="6">
                  <c:v>2500</c:v>
                </c:pt>
                <c:pt idx="7">
                  <c:v>2750</c:v>
                </c:pt>
                <c:pt idx="8">
                  <c:v>3000</c:v>
                </c:pt>
                <c:pt idx="9">
                  <c:v>3250</c:v>
                </c:pt>
                <c:pt idx="10">
                  <c:v>3500</c:v>
                </c:pt>
                <c:pt idx="11">
                  <c:v>3750</c:v>
                </c:pt>
                <c:pt idx="12">
                  <c:v>4000</c:v>
                </c:pt>
                <c:pt idx="13">
                  <c:v>4250</c:v>
                </c:pt>
                <c:pt idx="14">
                  <c:v>4500</c:v>
                </c:pt>
              </c:numCache>
            </c:numRef>
          </c:xVal>
          <c:yVal>
            <c:numRef>
              <c:f>Tabelle1!$C$3:$C$17</c:f>
              <c:numCache>
                <c:formatCode>General</c:formatCode>
                <c:ptCount val="15"/>
                <c:pt idx="0">
                  <c:v>30</c:v>
                </c:pt>
                <c:pt idx="1">
                  <c:v>50</c:v>
                </c:pt>
                <c:pt idx="2">
                  <c:v>80</c:v>
                </c:pt>
                <c:pt idx="3">
                  <c:v>90</c:v>
                </c:pt>
                <c:pt idx="4">
                  <c:v>100</c:v>
                </c:pt>
                <c:pt idx="5">
                  <c:v>120</c:v>
                </c:pt>
                <c:pt idx="6">
                  <c:v>130</c:v>
                </c:pt>
                <c:pt idx="7">
                  <c:v>130</c:v>
                </c:pt>
                <c:pt idx="8">
                  <c:v>130</c:v>
                </c:pt>
                <c:pt idx="9">
                  <c:v>130</c:v>
                </c:pt>
                <c:pt idx="10">
                  <c:v>130</c:v>
                </c:pt>
                <c:pt idx="11">
                  <c:v>125</c:v>
                </c:pt>
                <c:pt idx="12">
                  <c:v>120</c:v>
                </c:pt>
                <c:pt idx="13">
                  <c:v>110</c:v>
                </c:pt>
                <c:pt idx="14">
                  <c:v>100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C63-41FF-B3D4-1A5445BEF0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71343712"/>
        <c:axId val="2071343296"/>
      </c:scatterChart>
      <c:valAx>
        <c:axId val="20713437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2071343296"/>
        <c:crosses val="autoZero"/>
        <c:crossBetween val="midCat"/>
      </c:valAx>
      <c:valAx>
        <c:axId val="2071343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207134371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Drehmomentverlauf Motor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Tabelle1!$B$20:$B$34</c:f>
              <c:numCache>
                <c:formatCode>General</c:formatCode>
                <c:ptCount val="15"/>
                <c:pt idx="0">
                  <c:v>1000</c:v>
                </c:pt>
                <c:pt idx="1">
                  <c:v>1250</c:v>
                </c:pt>
                <c:pt idx="2">
                  <c:v>1500</c:v>
                </c:pt>
                <c:pt idx="3">
                  <c:v>1750</c:v>
                </c:pt>
                <c:pt idx="4">
                  <c:v>2000</c:v>
                </c:pt>
                <c:pt idx="5">
                  <c:v>2250</c:v>
                </c:pt>
                <c:pt idx="6">
                  <c:v>2500</c:v>
                </c:pt>
                <c:pt idx="7">
                  <c:v>2750</c:v>
                </c:pt>
                <c:pt idx="8">
                  <c:v>3000</c:v>
                </c:pt>
                <c:pt idx="9">
                  <c:v>3250</c:v>
                </c:pt>
                <c:pt idx="10">
                  <c:v>3500</c:v>
                </c:pt>
                <c:pt idx="11">
                  <c:v>3750</c:v>
                </c:pt>
                <c:pt idx="12">
                  <c:v>4000</c:v>
                </c:pt>
                <c:pt idx="13">
                  <c:v>4250</c:v>
                </c:pt>
                <c:pt idx="14">
                  <c:v>4500</c:v>
                </c:pt>
              </c:numCache>
            </c:numRef>
          </c:xVal>
          <c:yVal>
            <c:numRef>
              <c:f>Tabelle1!$C$20:$C$34</c:f>
              <c:numCache>
                <c:formatCode>General</c:formatCode>
                <c:ptCount val="15"/>
                <c:pt idx="0">
                  <c:v>190</c:v>
                </c:pt>
                <c:pt idx="1">
                  <c:v>280</c:v>
                </c:pt>
                <c:pt idx="2">
                  <c:v>355</c:v>
                </c:pt>
                <c:pt idx="3">
                  <c:v>355</c:v>
                </c:pt>
                <c:pt idx="4">
                  <c:v>355</c:v>
                </c:pt>
                <c:pt idx="5">
                  <c:v>355</c:v>
                </c:pt>
                <c:pt idx="6">
                  <c:v>355</c:v>
                </c:pt>
                <c:pt idx="7">
                  <c:v>330</c:v>
                </c:pt>
                <c:pt idx="8">
                  <c:v>300</c:v>
                </c:pt>
                <c:pt idx="9">
                  <c:v>280</c:v>
                </c:pt>
                <c:pt idx="10">
                  <c:v>255</c:v>
                </c:pt>
                <c:pt idx="11">
                  <c:v>240</c:v>
                </c:pt>
                <c:pt idx="12">
                  <c:v>200</c:v>
                </c:pt>
                <c:pt idx="13">
                  <c:v>180</c:v>
                </c:pt>
                <c:pt idx="14">
                  <c:v>150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A96-4925-A70F-1BD3546A46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84845184"/>
        <c:axId val="2084845600"/>
      </c:scatterChart>
      <c:valAx>
        <c:axId val="20848451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2084845600"/>
        <c:crosses val="autoZero"/>
        <c:crossBetween val="midCat"/>
      </c:valAx>
      <c:valAx>
        <c:axId val="20848456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208484518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Endgeschwindigkeiten/Gang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Tabelle1!$G$37:$U$37</c:f>
              <c:numCache>
                <c:formatCode>General</c:formatCode>
                <c:ptCount val="15"/>
                <c:pt idx="0">
                  <c:v>1000</c:v>
                </c:pt>
                <c:pt idx="1">
                  <c:v>1250</c:v>
                </c:pt>
                <c:pt idx="2">
                  <c:v>1500</c:v>
                </c:pt>
                <c:pt idx="3">
                  <c:v>1750</c:v>
                </c:pt>
                <c:pt idx="4">
                  <c:v>2000</c:v>
                </c:pt>
                <c:pt idx="5">
                  <c:v>2250</c:v>
                </c:pt>
                <c:pt idx="6">
                  <c:v>2500</c:v>
                </c:pt>
                <c:pt idx="7">
                  <c:v>2750</c:v>
                </c:pt>
                <c:pt idx="8">
                  <c:v>3000</c:v>
                </c:pt>
                <c:pt idx="9">
                  <c:v>3250</c:v>
                </c:pt>
                <c:pt idx="10">
                  <c:v>3500</c:v>
                </c:pt>
                <c:pt idx="11">
                  <c:v>3750</c:v>
                </c:pt>
                <c:pt idx="12">
                  <c:v>4000</c:v>
                </c:pt>
                <c:pt idx="13">
                  <c:v>4250</c:v>
                </c:pt>
                <c:pt idx="14">
                  <c:v>4500</c:v>
                </c:pt>
              </c:numCache>
            </c:numRef>
          </c:cat>
          <c:val>
            <c:numRef>
              <c:f>Tabelle1!$G$38:$U$38</c:f>
              <c:numCache>
                <c:formatCode>0.0</c:formatCode>
                <c:ptCount val="15"/>
                <c:pt idx="0">
                  <c:v>8.2799003338215034</c:v>
                </c:pt>
                <c:pt idx="1">
                  <c:v>10.349875417276877</c:v>
                </c:pt>
                <c:pt idx="2">
                  <c:v>12.419850500732252</c:v>
                </c:pt>
                <c:pt idx="3">
                  <c:v>14.48982558418763</c:v>
                </c:pt>
                <c:pt idx="4">
                  <c:v>16.559800667643007</c:v>
                </c:pt>
                <c:pt idx="5">
                  <c:v>18.629775751098382</c:v>
                </c:pt>
                <c:pt idx="6">
                  <c:v>20.699750834553754</c:v>
                </c:pt>
                <c:pt idx="7">
                  <c:v>22.769725918009129</c:v>
                </c:pt>
                <c:pt idx="8">
                  <c:v>24.839701001464505</c:v>
                </c:pt>
                <c:pt idx="9">
                  <c:v>26.909676084919884</c:v>
                </c:pt>
                <c:pt idx="10">
                  <c:v>28.979651168375259</c:v>
                </c:pt>
                <c:pt idx="11">
                  <c:v>31.049626251830635</c:v>
                </c:pt>
                <c:pt idx="12">
                  <c:v>33.119601335286013</c:v>
                </c:pt>
                <c:pt idx="13">
                  <c:v>35.189576418741382</c:v>
                </c:pt>
                <c:pt idx="14">
                  <c:v>37.259551502196764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B6-4061-ABF2-43F1729F2AC2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Tabelle1!$G$37:$U$37</c:f>
              <c:numCache>
                <c:formatCode>General</c:formatCode>
                <c:ptCount val="15"/>
                <c:pt idx="0">
                  <c:v>1000</c:v>
                </c:pt>
                <c:pt idx="1">
                  <c:v>1250</c:v>
                </c:pt>
                <c:pt idx="2">
                  <c:v>1500</c:v>
                </c:pt>
                <c:pt idx="3">
                  <c:v>1750</c:v>
                </c:pt>
                <c:pt idx="4">
                  <c:v>2000</c:v>
                </c:pt>
                <c:pt idx="5">
                  <c:v>2250</c:v>
                </c:pt>
                <c:pt idx="6">
                  <c:v>2500</c:v>
                </c:pt>
                <c:pt idx="7">
                  <c:v>2750</c:v>
                </c:pt>
                <c:pt idx="8">
                  <c:v>3000</c:v>
                </c:pt>
                <c:pt idx="9">
                  <c:v>3250</c:v>
                </c:pt>
                <c:pt idx="10">
                  <c:v>3500</c:v>
                </c:pt>
                <c:pt idx="11">
                  <c:v>3750</c:v>
                </c:pt>
                <c:pt idx="12">
                  <c:v>4000</c:v>
                </c:pt>
                <c:pt idx="13">
                  <c:v>4250</c:v>
                </c:pt>
                <c:pt idx="14">
                  <c:v>4500</c:v>
                </c:pt>
              </c:numCache>
            </c:numRef>
          </c:cat>
          <c:val>
            <c:numRef>
              <c:f>Tabelle1!$G$39:$U$39</c:f>
              <c:numCache>
                <c:formatCode>0.0</c:formatCode>
                <c:ptCount val="15"/>
                <c:pt idx="0">
                  <c:v>15.809010524668409</c:v>
                </c:pt>
                <c:pt idx="1">
                  <c:v>19.761263155835511</c:v>
                </c:pt>
                <c:pt idx="2">
                  <c:v>23.713515787002613</c:v>
                </c:pt>
                <c:pt idx="3">
                  <c:v>27.665768418169719</c:v>
                </c:pt>
                <c:pt idx="4">
                  <c:v>31.618021049336818</c:v>
                </c:pt>
                <c:pt idx="5">
                  <c:v>35.570273680503924</c:v>
                </c:pt>
                <c:pt idx="6">
                  <c:v>39.522526311671022</c:v>
                </c:pt>
                <c:pt idx="7">
                  <c:v>43.474778942838121</c:v>
                </c:pt>
                <c:pt idx="8">
                  <c:v>47.427031574005227</c:v>
                </c:pt>
                <c:pt idx="9">
                  <c:v>51.379284205172333</c:v>
                </c:pt>
                <c:pt idx="10">
                  <c:v>55.331536836339438</c:v>
                </c:pt>
                <c:pt idx="11">
                  <c:v>59.283789467506537</c:v>
                </c:pt>
                <c:pt idx="12">
                  <c:v>63.236042098673636</c:v>
                </c:pt>
                <c:pt idx="13">
                  <c:v>67.188294729840734</c:v>
                </c:pt>
                <c:pt idx="14">
                  <c:v>71.140547361007847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CB6-4061-ABF2-43F1729F2AC2}"/>
            </c:ext>
          </c:extLst>
        </c:ser>
        <c:ser>
          <c:idx val="2"/>
          <c:order val="2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Tabelle1!$G$37:$U$37</c:f>
              <c:numCache>
                <c:formatCode>General</c:formatCode>
                <c:ptCount val="15"/>
                <c:pt idx="0">
                  <c:v>1000</c:v>
                </c:pt>
                <c:pt idx="1">
                  <c:v>1250</c:v>
                </c:pt>
                <c:pt idx="2">
                  <c:v>1500</c:v>
                </c:pt>
                <c:pt idx="3">
                  <c:v>1750</c:v>
                </c:pt>
                <c:pt idx="4">
                  <c:v>2000</c:v>
                </c:pt>
                <c:pt idx="5">
                  <c:v>2250</c:v>
                </c:pt>
                <c:pt idx="6">
                  <c:v>2500</c:v>
                </c:pt>
                <c:pt idx="7">
                  <c:v>2750</c:v>
                </c:pt>
                <c:pt idx="8">
                  <c:v>3000</c:v>
                </c:pt>
                <c:pt idx="9">
                  <c:v>3250</c:v>
                </c:pt>
                <c:pt idx="10">
                  <c:v>3500</c:v>
                </c:pt>
                <c:pt idx="11">
                  <c:v>3750</c:v>
                </c:pt>
                <c:pt idx="12">
                  <c:v>4000</c:v>
                </c:pt>
                <c:pt idx="13">
                  <c:v>4250</c:v>
                </c:pt>
                <c:pt idx="14">
                  <c:v>4500</c:v>
                </c:pt>
              </c:numCache>
            </c:numRef>
          </c:cat>
          <c:val>
            <c:numRef>
              <c:f>Tabelle1!$G$40:$U$40</c:f>
              <c:numCache>
                <c:formatCode>0.0</c:formatCode>
                <c:ptCount val="15"/>
                <c:pt idx="0">
                  <c:v>27.528268103615289</c:v>
                </c:pt>
                <c:pt idx="1">
                  <c:v>34.410335129519112</c:v>
                </c:pt>
                <c:pt idx="2">
                  <c:v>41.292402155422927</c:v>
                </c:pt>
                <c:pt idx="3">
                  <c:v>48.174469181326756</c:v>
                </c:pt>
                <c:pt idx="4">
                  <c:v>55.056536207230579</c:v>
                </c:pt>
                <c:pt idx="5">
                  <c:v>61.938603233134394</c:v>
                </c:pt>
                <c:pt idx="6">
                  <c:v>68.820670259038224</c:v>
                </c:pt>
                <c:pt idx="7">
                  <c:v>75.702737284942032</c:v>
                </c:pt>
                <c:pt idx="8">
                  <c:v>82.584804310845854</c:v>
                </c:pt>
                <c:pt idx="9">
                  <c:v>89.466871336749691</c:v>
                </c:pt>
                <c:pt idx="10">
                  <c:v>96.348938362653513</c:v>
                </c:pt>
                <c:pt idx="11">
                  <c:v>103.23100538855734</c:v>
                </c:pt>
                <c:pt idx="12">
                  <c:v>110.11307241446116</c:v>
                </c:pt>
                <c:pt idx="13">
                  <c:v>116.99513944036497</c:v>
                </c:pt>
                <c:pt idx="14">
                  <c:v>123.87720646626879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CB6-4061-ABF2-43F1729F2AC2}"/>
            </c:ext>
          </c:extLst>
        </c:ser>
        <c:ser>
          <c:idx val="3"/>
          <c:order val="3"/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Tabelle1!$G$37:$U$37</c:f>
              <c:numCache>
                <c:formatCode>General</c:formatCode>
                <c:ptCount val="15"/>
                <c:pt idx="0">
                  <c:v>1000</c:v>
                </c:pt>
                <c:pt idx="1">
                  <c:v>1250</c:v>
                </c:pt>
                <c:pt idx="2">
                  <c:v>1500</c:v>
                </c:pt>
                <c:pt idx="3">
                  <c:v>1750</c:v>
                </c:pt>
                <c:pt idx="4">
                  <c:v>2000</c:v>
                </c:pt>
                <c:pt idx="5">
                  <c:v>2250</c:v>
                </c:pt>
                <c:pt idx="6">
                  <c:v>2500</c:v>
                </c:pt>
                <c:pt idx="7">
                  <c:v>2750</c:v>
                </c:pt>
                <c:pt idx="8">
                  <c:v>3000</c:v>
                </c:pt>
                <c:pt idx="9">
                  <c:v>3250</c:v>
                </c:pt>
                <c:pt idx="10">
                  <c:v>3500</c:v>
                </c:pt>
                <c:pt idx="11">
                  <c:v>3750</c:v>
                </c:pt>
                <c:pt idx="12">
                  <c:v>4000</c:v>
                </c:pt>
                <c:pt idx="13">
                  <c:v>4250</c:v>
                </c:pt>
                <c:pt idx="14">
                  <c:v>4500</c:v>
                </c:pt>
              </c:numCache>
            </c:numRef>
          </c:cat>
          <c:val>
            <c:numRef>
              <c:f>Tabelle1!$G$41:$U$41</c:f>
              <c:numCache>
                <c:formatCode>0.0</c:formatCode>
                <c:ptCount val="15"/>
                <c:pt idx="0">
                  <c:v>39.563062236093252</c:v>
                </c:pt>
                <c:pt idx="1">
                  <c:v>49.453827795116567</c:v>
                </c:pt>
                <c:pt idx="2">
                  <c:v>59.344593354139874</c:v>
                </c:pt>
                <c:pt idx="3">
                  <c:v>69.235358913163196</c:v>
                </c:pt>
                <c:pt idx="4">
                  <c:v>79.126124472186504</c:v>
                </c:pt>
                <c:pt idx="5">
                  <c:v>89.016890031209826</c:v>
                </c:pt>
                <c:pt idx="6">
                  <c:v>98.907655590233134</c:v>
                </c:pt>
                <c:pt idx="7">
                  <c:v>108.79842114925644</c:v>
                </c:pt>
                <c:pt idx="8">
                  <c:v>118.68918670827975</c:v>
                </c:pt>
                <c:pt idx="9">
                  <c:v>128.57995226730307</c:v>
                </c:pt>
                <c:pt idx="10">
                  <c:v>138.47071782632639</c:v>
                </c:pt>
                <c:pt idx="11">
                  <c:v>148.36148338534971</c:v>
                </c:pt>
                <c:pt idx="12">
                  <c:v>158.25224894437301</c:v>
                </c:pt>
                <c:pt idx="13">
                  <c:v>168.1430145033963</c:v>
                </c:pt>
                <c:pt idx="14">
                  <c:v>178.03378006241965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CB6-4061-ABF2-43F1729F2AC2}"/>
            </c:ext>
          </c:extLst>
        </c:ser>
        <c:ser>
          <c:idx val="4"/>
          <c:order val="4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Tabelle1!$G$37:$U$37</c:f>
              <c:numCache>
                <c:formatCode>General</c:formatCode>
                <c:ptCount val="15"/>
                <c:pt idx="0">
                  <c:v>1000</c:v>
                </c:pt>
                <c:pt idx="1">
                  <c:v>1250</c:v>
                </c:pt>
                <c:pt idx="2">
                  <c:v>1500</c:v>
                </c:pt>
                <c:pt idx="3">
                  <c:v>1750</c:v>
                </c:pt>
                <c:pt idx="4">
                  <c:v>2000</c:v>
                </c:pt>
                <c:pt idx="5">
                  <c:v>2250</c:v>
                </c:pt>
                <c:pt idx="6">
                  <c:v>2500</c:v>
                </c:pt>
                <c:pt idx="7">
                  <c:v>2750</c:v>
                </c:pt>
                <c:pt idx="8">
                  <c:v>3000</c:v>
                </c:pt>
                <c:pt idx="9">
                  <c:v>3250</c:v>
                </c:pt>
                <c:pt idx="10">
                  <c:v>3500</c:v>
                </c:pt>
                <c:pt idx="11">
                  <c:v>3750</c:v>
                </c:pt>
                <c:pt idx="12">
                  <c:v>4000</c:v>
                </c:pt>
                <c:pt idx="13">
                  <c:v>4250</c:v>
                </c:pt>
                <c:pt idx="14">
                  <c:v>4500</c:v>
                </c:pt>
              </c:numCache>
            </c:numRef>
          </c:cat>
          <c:val>
            <c:numRef>
              <c:f>Tabelle1!$G$42:$U$42</c:f>
              <c:numCache>
                <c:formatCode>0.0</c:formatCode>
                <c:ptCount val="15"/>
                <c:pt idx="0">
                  <c:v>36.563019602076707</c:v>
                </c:pt>
                <c:pt idx="1">
                  <c:v>45.703774502595877</c:v>
                </c:pt>
                <c:pt idx="2">
                  <c:v>54.844529403115054</c:v>
                </c:pt>
                <c:pt idx="3">
                  <c:v>63.985284303634238</c:v>
                </c:pt>
                <c:pt idx="4">
                  <c:v>73.126039204153415</c:v>
                </c:pt>
                <c:pt idx="5">
                  <c:v>82.266794104672584</c:v>
                </c:pt>
                <c:pt idx="6">
                  <c:v>91.407549005191754</c:v>
                </c:pt>
                <c:pt idx="7">
                  <c:v>100.54830390571094</c:v>
                </c:pt>
                <c:pt idx="8">
                  <c:v>109.68905880623011</c:v>
                </c:pt>
                <c:pt idx="9">
                  <c:v>118.82981370674929</c:v>
                </c:pt>
                <c:pt idx="10">
                  <c:v>127.97056860726848</c:v>
                </c:pt>
                <c:pt idx="11">
                  <c:v>137.11132350778766</c:v>
                </c:pt>
                <c:pt idx="12">
                  <c:v>146.25207840830683</c:v>
                </c:pt>
                <c:pt idx="13">
                  <c:v>155.39283330882597</c:v>
                </c:pt>
                <c:pt idx="14">
                  <c:v>164.53358820934517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CB6-4061-ABF2-43F1729F2AC2}"/>
            </c:ext>
          </c:extLst>
        </c:ser>
        <c:ser>
          <c:idx val="5"/>
          <c:order val="5"/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Tabelle1!$G$37:$U$37</c:f>
              <c:numCache>
                <c:formatCode>General</c:formatCode>
                <c:ptCount val="15"/>
                <c:pt idx="0">
                  <c:v>1000</c:v>
                </c:pt>
                <c:pt idx="1">
                  <c:v>1250</c:v>
                </c:pt>
                <c:pt idx="2">
                  <c:v>1500</c:v>
                </c:pt>
                <c:pt idx="3">
                  <c:v>1750</c:v>
                </c:pt>
                <c:pt idx="4">
                  <c:v>2000</c:v>
                </c:pt>
                <c:pt idx="5">
                  <c:v>2250</c:v>
                </c:pt>
                <c:pt idx="6">
                  <c:v>2500</c:v>
                </c:pt>
                <c:pt idx="7">
                  <c:v>2750</c:v>
                </c:pt>
                <c:pt idx="8">
                  <c:v>3000</c:v>
                </c:pt>
                <c:pt idx="9">
                  <c:v>3250</c:v>
                </c:pt>
                <c:pt idx="10">
                  <c:v>3500</c:v>
                </c:pt>
                <c:pt idx="11">
                  <c:v>3750</c:v>
                </c:pt>
                <c:pt idx="12">
                  <c:v>4000</c:v>
                </c:pt>
                <c:pt idx="13">
                  <c:v>4250</c:v>
                </c:pt>
                <c:pt idx="14">
                  <c:v>4500</c:v>
                </c:pt>
              </c:numCache>
            </c:numRef>
          </c:cat>
          <c:val>
            <c:numRef>
              <c:f>Tabelle1!$G$43:$U$43</c:f>
              <c:numCache>
                <c:formatCode>0.0</c:formatCode>
                <c:ptCount val="15"/>
                <c:pt idx="0">
                  <c:v>45.1818280295062</c:v>
                </c:pt>
                <c:pt idx="1">
                  <c:v>56.477285036882748</c:v>
                </c:pt>
                <c:pt idx="2">
                  <c:v>67.772742044259303</c:v>
                </c:pt>
                <c:pt idx="3">
                  <c:v>79.068199051635858</c:v>
                </c:pt>
                <c:pt idx="4">
                  <c:v>90.363656059012399</c:v>
                </c:pt>
                <c:pt idx="5">
                  <c:v>101.65911306638895</c:v>
                </c:pt>
                <c:pt idx="6">
                  <c:v>112.9545700737655</c:v>
                </c:pt>
                <c:pt idx="7">
                  <c:v>124.25002708114205</c:v>
                </c:pt>
                <c:pt idx="8">
                  <c:v>135.54548408851861</c:v>
                </c:pt>
                <c:pt idx="9">
                  <c:v>146.84094109589518</c:v>
                </c:pt>
                <c:pt idx="10">
                  <c:v>158.13639810327172</c:v>
                </c:pt>
                <c:pt idx="11">
                  <c:v>169.43185511064826</c:v>
                </c:pt>
                <c:pt idx="12">
                  <c:v>180.7273121180248</c:v>
                </c:pt>
                <c:pt idx="13">
                  <c:v>192.02276912540134</c:v>
                </c:pt>
                <c:pt idx="14">
                  <c:v>203.31822613277791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CB6-4061-ABF2-43F1729F2A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95196496"/>
        <c:axId val="2095196912"/>
      </c:lineChart>
      <c:catAx>
        <c:axId val="20951964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2095196912"/>
        <c:crosses val="autoZero"/>
        <c:auto val="1"/>
        <c:lblAlgn val="ctr"/>
        <c:lblOffset val="100"/>
        <c:noMultiLvlLbl val="0"/>
      </c:catAx>
      <c:valAx>
        <c:axId val="2095196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20951964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Drehmoment Antriebsrad / Gang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Tabelle1!$G$46:$U$46</c:f>
              <c:numCache>
                <c:formatCode>General</c:formatCode>
                <c:ptCount val="15"/>
                <c:pt idx="0">
                  <c:v>1000</c:v>
                </c:pt>
                <c:pt idx="1">
                  <c:v>1250</c:v>
                </c:pt>
                <c:pt idx="2">
                  <c:v>1500</c:v>
                </c:pt>
                <c:pt idx="3">
                  <c:v>1750</c:v>
                </c:pt>
                <c:pt idx="4">
                  <c:v>2000</c:v>
                </c:pt>
                <c:pt idx="5">
                  <c:v>2250</c:v>
                </c:pt>
                <c:pt idx="6">
                  <c:v>2500</c:v>
                </c:pt>
                <c:pt idx="7">
                  <c:v>2750</c:v>
                </c:pt>
                <c:pt idx="8">
                  <c:v>3000</c:v>
                </c:pt>
                <c:pt idx="9">
                  <c:v>3250</c:v>
                </c:pt>
                <c:pt idx="10">
                  <c:v>3500</c:v>
                </c:pt>
                <c:pt idx="11">
                  <c:v>3750</c:v>
                </c:pt>
                <c:pt idx="12">
                  <c:v>4000</c:v>
                </c:pt>
                <c:pt idx="13">
                  <c:v>4250</c:v>
                </c:pt>
                <c:pt idx="14">
                  <c:v>4500</c:v>
                </c:pt>
              </c:numCache>
            </c:numRef>
          </c:cat>
          <c:val>
            <c:numRef>
              <c:f>Tabelle1!$G$47:$U$47</c:f>
              <c:numCache>
                <c:formatCode>General</c:formatCode>
                <c:ptCount val="15"/>
                <c:pt idx="0">
                  <c:v>3128.8514258381274</c:v>
                </c:pt>
                <c:pt idx="1">
                  <c:v>4380.0169677841704</c:v>
                </c:pt>
                <c:pt idx="2">
                  <c:v>5696.8747653788942</c:v>
                </c:pt>
                <c:pt idx="3">
                  <c:v>5592.4100621510761</c:v>
                </c:pt>
                <c:pt idx="4">
                  <c:v>5514.0615347302128</c:v>
                </c:pt>
                <c:pt idx="5">
                  <c:v>5696.8747653788932</c:v>
                </c:pt>
                <c:pt idx="6">
                  <c:v>5623.7494731194211</c:v>
                </c:pt>
                <c:pt idx="7">
                  <c:v>5169.2854482903831</c:v>
                </c:pt>
                <c:pt idx="8">
                  <c:v>4718.9914984328516</c:v>
                </c:pt>
                <c:pt idx="9">
                  <c:v>4380.0169677841704</c:v>
                </c:pt>
                <c:pt idx="10">
                  <c:v>4028.1182879424437</c:v>
                </c:pt>
                <c:pt idx="11">
                  <c:v>3702.0679064868082</c:v>
                </c:pt>
                <c:pt idx="12">
                  <c:v>3206.9320758381273</c:v>
                </c:pt>
                <c:pt idx="13">
                  <c:v>2824.9426673897574</c:v>
                </c:pt>
                <c:pt idx="14">
                  <c:v>2389.9646209912057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6D-4169-939D-E3264A47B8B5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Tabelle1!$G$46:$U$46</c:f>
              <c:numCache>
                <c:formatCode>General</c:formatCode>
                <c:ptCount val="15"/>
                <c:pt idx="0">
                  <c:v>1000</c:v>
                </c:pt>
                <c:pt idx="1">
                  <c:v>1250</c:v>
                </c:pt>
                <c:pt idx="2">
                  <c:v>1500</c:v>
                </c:pt>
                <c:pt idx="3">
                  <c:v>1750</c:v>
                </c:pt>
                <c:pt idx="4">
                  <c:v>2000</c:v>
                </c:pt>
                <c:pt idx="5">
                  <c:v>2250</c:v>
                </c:pt>
                <c:pt idx="6">
                  <c:v>2500</c:v>
                </c:pt>
                <c:pt idx="7">
                  <c:v>2750</c:v>
                </c:pt>
                <c:pt idx="8">
                  <c:v>3000</c:v>
                </c:pt>
                <c:pt idx="9">
                  <c:v>3250</c:v>
                </c:pt>
                <c:pt idx="10">
                  <c:v>3500</c:v>
                </c:pt>
                <c:pt idx="11">
                  <c:v>3750</c:v>
                </c:pt>
                <c:pt idx="12">
                  <c:v>4000</c:v>
                </c:pt>
                <c:pt idx="13">
                  <c:v>4250</c:v>
                </c:pt>
                <c:pt idx="14">
                  <c:v>4500</c:v>
                </c:pt>
              </c:numCache>
            </c:numRef>
          </c:cat>
          <c:val>
            <c:numRef>
              <c:f>Tabelle1!$G$48:$U$48</c:f>
              <c:numCache>
                <c:formatCode>General</c:formatCode>
                <c:ptCount val="15"/>
                <c:pt idx="0">
                  <c:v>1638.7222922554402</c:v>
                </c:pt>
                <c:pt idx="1">
                  <c:v>2294.0147896739204</c:v>
                </c:pt>
                <c:pt idx="2">
                  <c:v>2983.7133195652277</c:v>
                </c:pt>
                <c:pt idx="3">
                  <c:v>2929.0003867236119</c:v>
                </c:pt>
                <c:pt idx="4">
                  <c:v>2887.9656870924009</c:v>
                </c:pt>
                <c:pt idx="5">
                  <c:v>2983.7133195652268</c:v>
                </c:pt>
                <c:pt idx="6">
                  <c:v>2945.4142665760965</c:v>
                </c:pt>
                <c:pt idx="7">
                  <c:v>2707.3907150691789</c:v>
                </c:pt>
                <c:pt idx="8">
                  <c:v>2471.5512221467475</c:v>
                </c:pt>
                <c:pt idx="9">
                  <c:v>2294.0147896739204</c:v>
                </c:pt>
                <c:pt idx="10">
                  <c:v>2109.7093904114977</c:v>
                </c:pt>
                <c:pt idx="11">
                  <c:v>1938.9419247282669</c:v>
                </c:pt>
                <c:pt idx="12">
                  <c:v>1679.6166922554403</c:v>
                </c:pt>
                <c:pt idx="13">
                  <c:v>1479.551405083125</c:v>
                </c:pt>
                <c:pt idx="14">
                  <c:v>1251.7335498188447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C6D-4169-939D-E3264A47B8B5}"/>
            </c:ext>
          </c:extLst>
        </c:ser>
        <c:ser>
          <c:idx val="2"/>
          <c:order val="2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Tabelle1!$G$46:$U$46</c:f>
              <c:numCache>
                <c:formatCode>General</c:formatCode>
                <c:ptCount val="15"/>
                <c:pt idx="0">
                  <c:v>1000</c:v>
                </c:pt>
                <c:pt idx="1">
                  <c:v>1250</c:v>
                </c:pt>
                <c:pt idx="2">
                  <c:v>1500</c:v>
                </c:pt>
                <c:pt idx="3">
                  <c:v>1750</c:v>
                </c:pt>
                <c:pt idx="4">
                  <c:v>2000</c:v>
                </c:pt>
                <c:pt idx="5">
                  <c:v>2250</c:v>
                </c:pt>
                <c:pt idx="6">
                  <c:v>2500</c:v>
                </c:pt>
                <c:pt idx="7">
                  <c:v>2750</c:v>
                </c:pt>
                <c:pt idx="8">
                  <c:v>3000</c:v>
                </c:pt>
                <c:pt idx="9">
                  <c:v>3250</c:v>
                </c:pt>
                <c:pt idx="10">
                  <c:v>3500</c:v>
                </c:pt>
                <c:pt idx="11">
                  <c:v>3750</c:v>
                </c:pt>
                <c:pt idx="12">
                  <c:v>4000</c:v>
                </c:pt>
                <c:pt idx="13">
                  <c:v>4250</c:v>
                </c:pt>
                <c:pt idx="14">
                  <c:v>4500</c:v>
                </c:pt>
              </c:numCache>
            </c:numRef>
          </c:cat>
          <c:val>
            <c:numRef>
              <c:f>Tabelle1!$G$49:$U$49</c:f>
              <c:numCache>
                <c:formatCode>General</c:formatCode>
                <c:ptCount val="15"/>
                <c:pt idx="0">
                  <c:v>941.09000492743257</c:v>
                </c:pt>
                <c:pt idx="1">
                  <c:v>1317.4132065699102</c:v>
                </c:pt>
                <c:pt idx="2">
                  <c:v>1713.4952004265469</c:v>
                </c:pt>
                <c:pt idx="3">
                  <c:v>1682.0745048755987</c:v>
                </c:pt>
                <c:pt idx="4">
                  <c:v>1658.5089832123879</c:v>
                </c:pt>
                <c:pt idx="5">
                  <c:v>1713.4952004265467</c:v>
                </c:pt>
                <c:pt idx="6">
                  <c:v>1691.5007135408832</c:v>
                </c:pt>
                <c:pt idx="7">
                  <c:v>1554.8078850371664</c:v>
                </c:pt>
                <c:pt idx="8">
                  <c:v>1419.3693237840694</c:v>
                </c:pt>
                <c:pt idx="9">
                  <c:v>1317.4132065699102</c:v>
                </c:pt>
                <c:pt idx="10">
                  <c:v>1211.5697882434881</c:v>
                </c:pt>
                <c:pt idx="11">
                  <c:v>1113.5009721415918</c:v>
                </c:pt>
                <c:pt idx="12">
                  <c:v>964.5749549274326</c:v>
                </c:pt>
                <c:pt idx="13">
                  <c:v>849.68090425111836</c:v>
                </c:pt>
                <c:pt idx="14">
                  <c:v>718.84903142772782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C6D-4169-939D-E3264A47B8B5}"/>
            </c:ext>
          </c:extLst>
        </c:ser>
        <c:ser>
          <c:idx val="3"/>
          <c:order val="3"/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Tabelle1!$G$46:$U$46</c:f>
              <c:numCache>
                <c:formatCode>General</c:formatCode>
                <c:ptCount val="15"/>
                <c:pt idx="0">
                  <c:v>1000</c:v>
                </c:pt>
                <c:pt idx="1">
                  <c:v>1250</c:v>
                </c:pt>
                <c:pt idx="2">
                  <c:v>1500</c:v>
                </c:pt>
                <c:pt idx="3">
                  <c:v>1750</c:v>
                </c:pt>
                <c:pt idx="4">
                  <c:v>2000</c:v>
                </c:pt>
                <c:pt idx="5">
                  <c:v>2250</c:v>
                </c:pt>
                <c:pt idx="6">
                  <c:v>2500</c:v>
                </c:pt>
                <c:pt idx="7">
                  <c:v>2750</c:v>
                </c:pt>
                <c:pt idx="8">
                  <c:v>3000</c:v>
                </c:pt>
                <c:pt idx="9">
                  <c:v>3250</c:v>
                </c:pt>
                <c:pt idx="10">
                  <c:v>3500</c:v>
                </c:pt>
                <c:pt idx="11">
                  <c:v>3750</c:v>
                </c:pt>
                <c:pt idx="12">
                  <c:v>4000</c:v>
                </c:pt>
                <c:pt idx="13">
                  <c:v>4250</c:v>
                </c:pt>
                <c:pt idx="14">
                  <c:v>4500</c:v>
                </c:pt>
              </c:numCache>
            </c:numRef>
          </c:cat>
          <c:val>
            <c:numRef>
              <c:f>Tabelle1!$G$50:$U$50</c:f>
              <c:numCache>
                <c:formatCode>General</c:formatCode>
                <c:ptCount val="15"/>
                <c:pt idx="0">
                  <c:v>654.81730940534999</c:v>
                </c:pt>
                <c:pt idx="1">
                  <c:v>916.66574587380012</c:v>
                </c:pt>
                <c:pt idx="2">
                  <c:v>1192.2624944984002</c:v>
                </c:pt>
                <c:pt idx="3">
                  <c:v>1170.3997446948858</c:v>
                </c:pt>
                <c:pt idx="4">
                  <c:v>1154.0026823422502</c:v>
                </c:pt>
                <c:pt idx="5">
                  <c:v>1192.2624944984</c:v>
                </c:pt>
                <c:pt idx="6">
                  <c:v>1176.9585696359402</c:v>
                </c:pt>
                <c:pt idx="7">
                  <c:v>1081.8466996690365</c:v>
                </c:pt>
                <c:pt idx="8">
                  <c:v>987.60755802995016</c:v>
                </c:pt>
                <c:pt idx="9">
                  <c:v>916.66574587380012</c:v>
                </c:pt>
                <c:pt idx="10">
                  <c:v>843.01912116852873</c:v>
                </c:pt>
                <c:pt idx="11">
                  <c:v>774.78212156150005</c:v>
                </c:pt>
                <c:pt idx="12">
                  <c:v>671.15830940535</c:v>
                </c:pt>
                <c:pt idx="13">
                  <c:v>591.21418850657653</c:v>
                </c:pt>
                <c:pt idx="14">
                  <c:v>500.18041437433334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C6D-4169-939D-E3264A47B8B5}"/>
            </c:ext>
          </c:extLst>
        </c:ser>
        <c:ser>
          <c:idx val="4"/>
          <c:order val="4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Tabelle1!$G$46:$U$46</c:f>
              <c:numCache>
                <c:formatCode>General</c:formatCode>
                <c:ptCount val="15"/>
                <c:pt idx="0">
                  <c:v>1000</c:v>
                </c:pt>
                <c:pt idx="1">
                  <c:v>1250</c:v>
                </c:pt>
                <c:pt idx="2">
                  <c:v>1500</c:v>
                </c:pt>
                <c:pt idx="3">
                  <c:v>1750</c:v>
                </c:pt>
                <c:pt idx="4">
                  <c:v>2000</c:v>
                </c:pt>
                <c:pt idx="5">
                  <c:v>2250</c:v>
                </c:pt>
                <c:pt idx="6">
                  <c:v>2500</c:v>
                </c:pt>
                <c:pt idx="7">
                  <c:v>2750</c:v>
                </c:pt>
                <c:pt idx="8">
                  <c:v>3000</c:v>
                </c:pt>
                <c:pt idx="9">
                  <c:v>3250</c:v>
                </c:pt>
                <c:pt idx="10">
                  <c:v>3500</c:v>
                </c:pt>
                <c:pt idx="11">
                  <c:v>3750</c:v>
                </c:pt>
                <c:pt idx="12">
                  <c:v>4000</c:v>
                </c:pt>
                <c:pt idx="13">
                  <c:v>4250</c:v>
                </c:pt>
                <c:pt idx="14">
                  <c:v>4500</c:v>
                </c:pt>
              </c:numCache>
            </c:numRef>
          </c:cat>
          <c:val>
            <c:numRef>
              <c:f>Tabelle1!$G$51:$U$51</c:f>
              <c:numCache>
                <c:formatCode>General</c:formatCode>
                <c:ptCount val="15"/>
                <c:pt idx="0">
                  <c:v>708.54590915143001</c:v>
                </c:pt>
                <c:pt idx="1">
                  <c:v>991.87934553524019</c:v>
                </c:pt>
                <c:pt idx="2">
                  <c:v>1290.0891607136537</c:v>
                </c:pt>
                <c:pt idx="3">
                  <c:v>1266.4325442595944</c:v>
                </c:pt>
                <c:pt idx="4">
                  <c:v>1248.6900819190503</c:v>
                </c:pt>
                <c:pt idx="5">
                  <c:v>1290.0891607136534</c:v>
                </c:pt>
                <c:pt idx="6">
                  <c:v>1273.5295291958121</c:v>
                </c:pt>
                <c:pt idx="7">
                  <c:v>1170.6136083598292</c:v>
                </c:pt>
                <c:pt idx="8">
                  <c:v>1068.6420243298435</c:v>
                </c:pt>
                <c:pt idx="9">
                  <c:v>991.87934553524019</c:v>
                </c:pt>
                <c:pt idx="10">
                  <c:v>912.18992085415152</c:v>
                </c:pt>
                <c:pt idx="11">
                  <c:v>838.35398794603339</c:v>
                </c:pt>
                <c:pt idx="12">
                  <c:v>726.22770915143008</c:v>
                </c:pt>
                <c:pt idx="13">
                  <c:v>639.72407064044944</c:v>
                </c:pt>
                <c:pt idx="14">
                  <c:v>541.22085863068889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C6D-4169-939D-E3264A47B8B5}"/>
            </c:ext>
          </c:extLst>
        </c:ser>
        <c:ser>
          <c:idx val="5"/>
          <c:order val="5"/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Tabelle1!$G$46:$U$46</c:f>
              <c:numCache>
                <c:formatCode>General</c:formatCode>
                <c:ptCount val="15"/>
                <c:pt idx="0">
                  <c:v>1000</c:v>
                </c:pt>
                <c:pt idx="1">
                  <c:v>1250</c:v>
                </c:pt>
                <c:pt idx="2">
                  <c:v>1500</c:v>
                </c:pt>
                <c:pt idx="3">
                  <c:v>1750</c:v>
                </c:pt>
                <c:pt idx="4">
                  <c:v>2000</c:v>
                </c:pt>
                <c:pt idx="5">
                  <c:v>2250</c:v>
                </c:pt>
                <c:pt idx="6">
                  <c:v>2500</c:v>
                </c:pt>
                <c:pt idx="7">
                  <c:v>2750</c:v>
                </c:pt>
                <c:pt idx="8">
                  <c:v>3000</c:v>
                </c:pt>
                <c:pt idx="9">
                  <c:v>3250</c:v>
                </c:pt>
                <c:pt idx="10">
                  <c:v>3500</c:v>
                </c:pt>
                <c:pt idx="11">
                  <c:v>3750</c:v>
                </c:pt>
                <c:pt idx="12">
                  <c:v>4000</c:v>
                </c:pt>
                <c:pt idx="13">
                  <c:v>4250</c:v>
                </c:pt>
                <c:pt idx="14">
                  <c:v>4500</c:v>
                </c:pt>
              </c:numCache>
            </c:numRef>
          </c:cat>
          <c:val>
            <c:numRef>
              <c:f>Tabelle1!$G$52:$U$52</c:f>
              <c:numCache>
                <c:formatCode>General</c:formatCode>
                <c:ptCount val="15"/>
                <c:pt idx="0">
                  <c:v>573.38490041519754</c:v>
                </c:pt>
                <c:pt idx="1">
                  <c:v>802.67013388693022</c:v>
                </c:pt>
                <c:pt idx="2">
                  <c:v>1043.9939535159069</c:v>
                </c:pt>
                <c:pt idx="3">
                  <c:v>1024.8500328546245</c:v>
                </c:pt>
                <c:pt idx="4">
                  <c:v>1010.4920923586627</c:v>
                </c:pt>
                <c:pt idx="5">
                  <c:v>1043.9939535159067</c:v>
                </c:pt>
                <c:pt idx="6">
                  <c:v>1030.5932090530091</c:v>
                </c:pt>
                <c:pt idx="7">
                  <c:v>947.3093536845538</c:v>
                </c:pt>
                <c:pt idx="8">
                  <c:v>864.78969504417444</c:v>
                </c:pt>
                <c:pt idx="9">
                  <c:v>802.67013388693022</c:v>
                </c:pt>
                <c:pt idx="10">
                  <c:v>738.1821278950066</c:v>
                </c:pt>
                <c:pt idx="11">
                  <c:v>678.43101157244178</c:v>
                </c:pt>
                <c:pt idx="12">
                  <c:v>587.69375041519754</c:v>
                </c:pt>
                <c:pt idx="13">
                  <c:v>517.69139839742536</c:v>
                </c:pt>
                <c:pt idx="14">
                  <c:v>437.97849104829447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C6D-4169-939D-E3264A47B8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88651808"/>
        <c:axId val="2088648064"/>
      </c:lineChart>
      <c:catAx>
        <c:axId val="20886518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2088648064"/>
        <c:crosses val="autoZero"/>
        <c:auto val="1"/>
        <c:lblAlgn val="ctr"/>
        <c:lblOffset val="100"/>
        <c:noMultiLvlLbl val="0"/>
      </c:catAx>
      <c:valAx>
        <c:axId val="20886480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20886518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76200</xdr:colOff>
      <xdr:row>0</xdr:row>
      <xdr:rowOff>11430</xdr:rowOff>
    </xdr:from>
    <xdr:to>
      <xdr:col>18</xdr:col>
      <xdr:colOff>236220</xdr:colOff>
      <xdr:row>15</xdr:row>
      <xdr:rowOff>11430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A993FAB4-2662-545D-EBAD-00AF137283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76200</xdr:colOff>
      <xdr:row>15</xdr:row>
      <xdr:rowOff>34290</xdr:rowOff>
    </xdr:from>
    <xdr:to>
      <xdr:col>18</xdr:col>
      <xdr:colOff>213360</xdr:colOff>
      <xdr:row>30</xdr:row>
      <xdr:rowOff>34290</xdr:rowOff>
    </xdr:to>
    <xdr:graphicFrame macro="">
      <xdr:nvGraphicFramePr>
        <xdr:cNvPr id="5" name="Diagramm 4">
          <a:extLst>
            <a:ext uri="{FF2B5EF4-FFF2-40B4-BE49-F238E27FC236}">
              <a16:creationId xmlns:a16="http://schemas.microsoft.com/office/drawing/2014/main" id="{AC98321E-C9D2-9527-D155-4C2D3A48377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</xdr:col>
      <xdr:colOff>281940</xdr:colOff>
      <xdr:row>0</xdr:row>
      <xdr:rowOff>3810</xdr:rowOff>
    </xdr:from>
    <xdr:to>
      <xdr:col>25</xdr:col>
      <xdr:colOff>495300</xdr:colOff>
      <xdr:row>15</xdr:row>
      <xdr:rowOff>3810</xdr:rowOff>
    </xdr:to>
    <xdr:graphicFrame macro="">
      <xdr:nvGraphicFramePr>
        <xdr:cNvPr id="8" name="Diagramm 7">
          <a:extLst>
            <a:ext uri="{FF2B5EF4-FFF2-40B4-BE49-F238E27FC236}">
              <a16:creationId xmlns:a16="http://schemas.microsoft.com/office/drawing/2014/main" id="{EA00AC6F-AA9E-4EBA-1345-046101D01F1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18</xdr:col>
      <xdr:colOff>289560</xdr:colOff>
      <xdr:row>15</xdr:row>
      <xdr:rowOff>57150</xdr:rowOff>
    </xdr:from>
    <xdr:to>
      <xdr:col>25</xdr:col>
      <xdr:colOff>502920</xdr:colOff>
      <xdr:row>30</xdr:row>
      <xdr:rowOff>57150</xdr:rowOff>
    </xdr:to>
    <xdr:graphicFrame macro="">
      <xdr:nvGraphicFramePr>
        <xdr:cNvPr id="9" name="Diagramm 8">
          <a:extLst>
            <a:ext uri="{FF2B5EF4-FFF2-40B4-BE49-F238E27FC236}">
              <a16:creationId xmlns:a16="http://schemas.microsoft.com/office/drawing/2014/main" id="{2B5B33EE-5238-58F2-C539-F791899E4DF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4325D-D007-4205-8CF9-AD6284964103}">
  <dimension ref="B1:Z52"/>
  <sheetViews>
    <sheetView tabSelected="1" workbookViewId="0">
      <selection activeCell="Y49" sqref="Y49"/>
    </sheetView>
  </sheetViews>
  <sheetFormatPr baseColWidth="10" defaultRowHeight="14.4" x14ac:dyDescent="0.3"/>
  <cols>
    <col min="1" max="1" width="6.44140625" style="1" customWidth="1"/>
    <col min="2" max="2" width="9.88671875" style="1" bestFit="1" customWidth="1"/>
    <col min="3" max="3" width="11.88671875" style="1" bestFit="1" customWidth="1"/>
    <col min="4" max="4" width="9.21875" style="1" bestFit="1" customWidth="1"/>
    <col min="5" max="5" width="11.6640625" style="1" customWidth="1"/>
    <col min="6" max="6" width="11.77734375" style="1" bestFit="1" customWidth="1"/>
    <col min="7" max="21" width="5.77734375" style="1" customWidth="1"/>
    <col min="22" max="16384" width="11.5546875" style="1"/>
  </cols>
  <sheetData>
    <row r="1" spans="2:6" x14ac:dyDescent="0.3">
      <c r="B1" s="5" t="s">
        <v>0</v>
      </c>
      <c r="C1" s="5"/>
    </row>
    <row r="2" spans="2:6" x14ac:dyDescent="0.3">
      <c r="B2" s="1" t="s">
        <v>3</v>
      </c>
      <c r="C2" s="1" t="s">
        <v>13</v>
      </c>
      <c r="D2" s="1" t="s">
        <v>14</v>
      </c>
      <c r="E2" s="1" t="s">
        <v>15</v>
      </c>
      <c r="F2" s="1" t="s">
        <v>17</v>
      </c>
    </row>
    <row r="3" spans="2:6" x14ac:dyDescent="0.3">
      <c r="B3" s="1">
        <v>1000</v>
      </c>
      <c r="C3" s="2">
        <v>30</v>
      </c>
      <c r="D3" s="3">
        <f>C3*0.735499</f>
        <v>22.064969999999999</v>
      </c>
      <c r="E3" s="3">
        <f t="shared" ref="E3:E17" si="0" xml:space="preserve"> C20 * B20 / 9550</f>
        <v>19.895287958115183</v>
      </c>
      <c r="F3" s="3">
        <f t="shared" ref="F3:F17" si="1">(D3+E3)/2</f>
        <v>20.980128979057589</v>
      </c>
    </row>
    <row r="4" spans="2:6" x14ac:dyDescent="0.3">
      <c r="B4" s="1">
        <v>1250</v>
      </c>
      <c r="C4" s="2">
        <v>50</v>
      </c>
      <c r="D4" s="3">
        <f t="shared" ref="D4:D17" si="2">C4*0.735499</f>
        <v>36.774950000000004</v>
      </c>
      <c r="E4" s="3">
        <f t="shared" si="0"/>
        <v>36.64921465968586</v>
      </c>
      <c r="F4" s="3">
        <f t="shared" si="1"/>
        <v>36.712082329842929</v>
      </c>
    </row>
    <row r="5" spans="2:6" x14ac:dyDescent="0.3">
      <c r="B5" s="1">
        <v>1500</v>
      </c>
      <c r="C5" s="2">
        <v>80</v>
      </c>
      <c r="D5" s="3">
        <f t="shared" si="2"/>
        <v>58.839919999999999</v>
      </c>
      <c r="E5" s="3">
        <f t="shared" si="0"/>
        <v>55.759162303664922</v>
      </c>
      <c r="F5" s="3">
        <f t="shared" si="1"/>
        <v>57.299541151832457</v>
      </c>
    </row>
    <row r="6" spans="2:6" x14ac:dyDescent="0.3">
      <c r="B6" s="1">
        <v>1750</v>
      </c>
      <c r="C6" s="2">
        <v>90</v>
      </c>
      <c r="D6" s="3">
        <f t="shared" si="2"/>
        <v>66.194910000000007</v>
      </c>
      <c r="E6" s="3">
        <f t="shared" si="0"/>
        <v>65.052356020942412</v>
      </c>
      <c r="F6" s="3">
        <f t="shared" si="1"/>
        <v>65.62363301047121</v>
      </c>
    </row>
    <row r="7" spans="2:6" x14ac:dyDescent="0.3">
      <c r="B7" s="1">
        <v>2000</v>
      </c>
      <c r="C7" s="2">
        <v>100</v>
      </c>
      <c r="D7" s="3">
        <f t="shared" si="2"/>
        <v>73.549900000000008</v>
      </c>
      <c r="E7" s="3">
        <f t="shared" si="0"/>
        <v>74.345549738219901</v>
      </c>
      <c r="F7" s="3">
        <f t="shared" si="1"/>
        <v>73.947724869109948</v>
      </c>
    </row>
    <row r="8" spans="2:6" x14ac:dyDescent="0.3">
      <c r="B8" s="1">
        <v>2250</v>
      </c>
      <c r="C8" s="2">
        <v>120</v>
      </c>
      <c r="D8" s="3">
        <f t="shared" si="2"/>
        <v>88.259879999999995</v>
      </c>
      <c r="E8" s="3">
        <f t="shared" si="0"/>
        <v>83.638743455497377</v>
      </c>
      <c r="F8" s="3">
        <f t="shared" si="1"/>
        <v>85.949311727748693</v>
      </c>
    </row>
    <row r="9" spans="2:6" x14ac:dyDescent="0.3">
      <c r="B9" s="1">
        <v>2500</v>
      </c>
      <c r="C9" s="2">
        <v>130</v>
      </c>
      <c r="D9" s="3">
        <f t="shared" si="2"/>
        <v>95.614869999999996</v>
      </c>
      <c r="E9" s="3">
        <f t="shared" si="0"/>
        <v>92.931937172774866</v>
      </c>
      <c r="F9" s="3">
        <f t="shared" si="1"/>
        <v>94.273403586387431</v>
      </c>
    </row>
    <row r="10" spans="2:6" x14ac:dyDescent="0.3">
      <c r="B10" s="1">
        <v>2750</v>
      </c>
      <c r="C10" s="2">
        <v>130</v>
      </c>
      <c r="D10" s="3">
        <f t="shared" si="2"/>
        <v>95.614869999999996</v>
      </c>
      <c r="E10" s="3">
        <f t="shared" si="0"/>
        <v>95.026178010471199</v>
      </c>
      <c r="F10" s="3">
        <f t="shared" si="1"/>
        <v>95.320524005235598</v>
      </c>
    </row>
    <row r="11" spans="2:6" x14ac:dyDescent="0.3">
      <c r="B11" s="1">
        <v>3000</v>
      </c>
      <c r="C11" s="2">
        <v>130</v>
      </c>
      <c r="D11" s="3">
        <f t="shared" si="2"/>
        <v>95.614869999999996</v>
      </c>
      <c r="E11" s="3">
        <f t="shared" si="0"/>
        <v>94.240837696335078</v>
      </c>
      <c r="F11" s="3">
        <f t="shared" si="1"/>
        <v>94.92785384816753</v>
      </c>
    </row>
    <row r="12" spans="2:6" x14ac:dyDescent="0.3">
      <c r="B12" s="1">
        <v>3250</v>
      </c>
      <c r="C12" s="2">
        <v>130</v>
      </c>
      <c r="D12" s="3">
        <f t="shared" si="2"/>
        <v>95.614869999999996</v>
      </c>
      <c r="E12" s="3">
        <f t="shared" si="0"/>
        <v>95.287958115183244</v>
      </c>
      <c r="F12" s="3">
        <f t="shared" si="1"/>
        <v>95.45141405759162</v>
      </c>
    </row>
    <row r="13" spans="2:6" x14ac:dyDescent="0.3">
      <c r="B13" s="1">
        <v>3500</v>
      </c>
      <c r="C13" s="2">
        <v>130</v>
      </c>
      <c r="D13" s="3">
        <f t="shared" si="2"/>
        <v>95.614869999999996</v>
      </c>
      <c r="E13" s="3">
        <f t="shared" si="0"/>
        <v>93.455497382198956</v>
      </c>
      <c r="F13" s="3">
        <f t="shared" si="1"/>
        <v>94.535183691099476</v>
      </c>
    </row>
    <row r="14" spans="2:6" x14ac:dyDescent="0.3">
      <c r="B14" s="1">
        <v>3750</v>
      </c>
      <c r="C14" s="2">
        <v>125</v>
      </c>
      <c r="D14" s="3">
        <f t="shared" si="2"/>
        <v>91.937375000000003</v>
      </c>
      <c r="E14" s="3">
        <f t="shared" si="0"/>
        <v>94.240837696335078</v>
      </c>
      <c r="F14" s="3">
        <f t="shared" si="1"/>
        <v>93.089106348167547</v>
      </c>
    </row>
    <row r="15" spans="2:6" x14ac:dyDescent="0.3">
      <c r="B15" s="1">
        <v>4000</v>
      </c>
      <c r="C15" s="2">
        <v>120</v>
      </c>
      <c r="D15" s="3">
        <f t="shared" si="2"/>
        <v>88.259879999999995</v>
      </c>
      <c r="E15" s="3">
        <f t="shared" si="0"/>
        <v>83.769633507853399</v>
      </c>
      <c r="F15" s="3">
        <f t="shared" si="1"/>
        <v>86.01475675392669</v>
      </c>
    </row>
    <row r="16" spans="2:6" x14ac:dyDescent="0.3">
      <c r="B16" s="1">
        <v>4250</v>
      </c>
      <c r="C16" s="2">
        <v>110</v>
      </c>
      <c r="D16" s="3">
        <f t="shared" si="2"/>
        <v>80.904889999999995</v>
      </c>
      <c r="E16" s="3">
        <f t="shared" si="0"/>
        <v>80.104712041884824</v>
      </c>
      <c r="F16" s="3">
        <f t="shared" si="1"/>
        <v>80.504801020942409</v>
      </c>
    </row>
    <row r="17" spans="2:6" x14ac:dyDescent="0.3">
      <c r="B17" s="1">
        <v>4500</v>
      </c>
      <c r="C17" s="2">
        <v>100</v>
      </c>
      <c r="D17" s="3">
        <f t="shared" si="2"/>
        <v>73.549900000000008</v>
      </c>
      <c r="E17" s="3">
        <f t="shared" si="0"/>
        <v>70.680628272251312</v>
      </c>
      <c r="F17" s="3">
        <f t="shared" si="1"/>
        <v>72.11526413612566</v>
      </c>
    </row>
    <row r="18" spans="2:6" x14ac:dyDescent="0.3">
      <c r="B18" s="5" t="s">
        <v>1</v>
      </c>
      <c r="C18" s="5"/>
    </row>
    <row r="19" spans="2:6" x14ac:dyDescent="0.3">
      <c r="B19" s="1" t="s">
        <v>3</v>
      </c>
      <c r="C19" s="1" t="s">
        <v>2</v>
      </c>
      <c r="E19" s="1" t="s">
        <v>16</v>
      </c>
      <c r="F19" s="1" t="s">
        <v>18</v>
      </c>
    </row>
    <row r="20" spans="2:6" x14ac:dyDescent="0.3">
      <c r="B20" s="1">
        <v>1000</v>
      </c>
      <c r="C20" s="4">
        <v>190</v>
      </c>
      <c r="E20" s="3">
        <f t="shared" ref="E20:E34" si="3">D3*9550/B3</f>
        <v>210.72046349999999</v>
      </c>
      <c r="F20" s="3">
        <f t="shared" ref="F20:F34" si="4">(C20+E20)/2</f>
        <v>200.36023175</v>
      </c>
    </row>
    <row r="21" spans="2:6" x14ac:dyDescent="0.3">
      <c r="B21" s="1">
        <v>1250</v>
      </c>
      <c r="C21" s="4">
        <v>280</v>
      </c>
      <c r="E21" s="3">
        <f t="shared" si="3"/>
        <v>280.96061800000001</v>
      </c>
      <c r="F21" s="3">
        <f t="shared" si="4"/>
        <v>280.48030900000003</v>
      </c>
    </row>
    <row r="22" spans="2:6" x14ac:dyDescent="0.3">
      <c r="B22" s="1">
        <v>1500</v>
      </c>
      <c r="C22" s="4">
        <v>355</v>
      </c>
      <c r="E22" s="3">
        <f t="shared" si="3"/>
        <v>374.61415733333337</v>
      </c>
      <c r="F22" s="3">
        <f t="shared" si="4"/>
        <v>364.80707866666671</v>
      </c>
    </row>
    <row r="23" spans="2:6" x14ac:dyDescent="0.3">
      <c r="B23" s="1">
        <v>1750</v>
      </c>
      <c r="C23" s="4">
        <v>355</v>
      </c>
      <c r="E23" s="3">
        <f t="shared" si="3"/>
        <v>361.23508028571433</v>
      </c>
      <c r="F23" s="3">
        <f t="shared" si="4"/>
        <v>358.11754014285714</v>
      </c>
    </row>
    <row r="24" spans="2:6" x14ac:dyDescent="0.3">
      <c r="B24" s="1">
        <v>2000</v>
      </c>
      <c r="C24" s="4">
        <v>355</v>
      </c>
      <c r="E24" s="3">
        <f t="shared" si="3"/>
        <v>351.20077250000003</v>
      </c>
      <c r="F24" s="3">
        <f t="shared" si="4"/>
        <v>353.10038625000004</v>
      </c>
    </row>
    <row r="25" spans="2:6" x14ac:dyDescent="0.3">
      <c r="B25" s="1">
        <v>2250</v>
      </c>
      <c r="C25" s="4">
        <v>355</v>
      </c>
      <c r="E25" s="3">
        <f t="shared" si="3"/>
        <v>374.61415733333331</v>
      </c>
      <c r="F25" s="3">
        <f t="shared" si="4"/>
        <v>364.80707866666665</v>
      </c>
    </row>
    <row r="26" spans="2:6" x14ac:dyDescent="0.3">
      <c r="B26" s="1">
        <v>2500</v>
      </c>
      <c r="C26" s="4">
        <v>355</v>
      </c>
      <c r="E26" s="3">
        <f t="shared" si="3"/>
        <v>365.24880339999999</v>
      </c>
      <c r="F26" s="3">
        <f t="shared" si="4"/>
        <v>360.12440170000002</v>
      </c>
    </row>
    <row r="27" spans="2:6" x14ac:dyDescent="0.3">
      <c r="B27" s="1">
        <v>2750</v>
      </c>
      <c r="C27" s="4">
        <v>330</v>
      </c>
      <c r="E27" s="3">
        <f t="shared" si="3"/>
        <v>332.04436672727275</v>
      </c>
      <c r="F27" s="3">
        <f t="shared" si="4"/>
        <v>331.02218336363637</v>
      </c>
    </row>
    <row r="28" spans="2:6" x14ac:dyDescent="0.3">
      <c r="B28" s="1">
        <v>3000</v>
      </c>
      <c r="C28" s="4">
        <v>300</v>
      </c>
      <c r="E28" s="3">
        <f t="shared" si="3"/>
        <v>304.37400283333335</v>
      </c>
      <c r="F28" s="3">
        <f t="shared" si="4"/>
        <v>302.1870014166667</v>
      </c>
    </row>
    <row r="29" spans="2:6" x14ac:dyDescent="0.3">
      <c r="B29" s="1">
        <v>3250</v>
      </c>
      <c r="C29" s="4">
        <v>280</v>
      </c>
      <c r="E29" s="3">
        <f t="shared" si="3"/>
        <v>280.96061800000001</v>
      </c>
      <c r="F29" s="3">
        <f t="shared" si="4"/>
        <v>280.48030900000003</v>
      </c>
    </row>
    <row r="30" spans="2:6" x14ac:dyDescent="0.3">
      <c r="B30" s="1">
        <v>3500</v>
      </c>
      <c r="C30" s="4">
        <v>255</v>
      </c>
      <c r="E30" s="3">
        <f t="shared" si="3"/>
        <v>260.8920024285714</v>
      </c>
      <c r="F30" s="3">
        <f t="shared" si="4"/>
        <v>257.94600121428573</v>
      </c>
    </row>
    <row r="31" spans="2:6" x14ac:dyDescent="0.3">
      <c r="B31" s="1">
        <v>3750</v>
      </c>
      <c r="C31" s="4">
        <v>240</v>
      </c>
      <c r="E31" s="3">
        <f t="shared" si="3"/>
        <v>234.13384833333333</v>
      </c>
      <c r="F31" s="3">
        <f t="shared" si="4"/>
        <v>237.06692416666667</v>
      </c>
    </row>
    <row r="32" spans="2:6" x14ac:dyDescent="0.3">
      <c r="B32" s="1">
        <v>4000</v>
      </c>
      <c r="C32" s="4">
        <v>200</v>
      </c>
      <c r="E32" s="3">
        <f t="shared" si="3"/>
        <v>210.72046349999999</v>
      </c>
      <c r="F32" s="3">
        <f t="shared" si="4"/>
        <v>205.36023175</v>
      </c>
    </row>
    <row r="33" spans="2:26" x14ac:dyDescent="0.3">
      <c r="B33" s="1">
        <v>4250</v>
      </c>
      <c r="C33" s="4">
        <v>180</v>
      </c>
      <c r="E33" s="3">
        <f t="shared" si="3"/>
        <v>181.79804694117647</v>
      </c>
      <c r="F33" s="3">
        <f t="shared" si="4"/>
        <v>180.89902347058825</v>
      </c>
    </row>
    <row r="34" spans="2:26" x14ac:dyDescent="0.3">
      <c r="B34" s="1">
        <v>4500</v>
      </c>
      <c r="C34" s="4">
        <v>150</v>
      </c>
      <c r="E34" s="3">
        <f t="shared" si="3"/>
        <v>156.08923222222222</v>
      </c>
      <c r="F34" s="3">
        <f t="shared" si="4"/>
        <v>153.04461611111111</v>
      </c>
    </row>
    <row r="36" spans="2:26" x14ac:dyDescent="0.3">
      <c r="C36" s="5" t="s">
        <v>6</v>
      </c>
      <c r="D36" s="5"/>
      <c r="E36" s="6" t="s">
        <v>20</v>
      </c>
      <c r="G36" s="10" t="s">
        <v>26</v>
      </c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2"/>
    </row>
    <row r="37" spans="2:26" x14ac:dyDescent="0.3">
      <c r="B37" s="1" t="s">
        <v>5</v>
      </c>
      <c r="C37" s="1" t="s">
        <v>4</v>
      </c>
      <c r="D37" s="1" t="s">
        <v>19</v>
      </c>
      <c r="E37" s="6"/>
      <c r="G37" s="7">
        <v>1000</v>
      </c>
      <c r="H37" s="8">
        <v>1250</v>
      </c>
      <c r="I37" s="8">
        <v>1500</v>
      </c>
      <c r="J37" s="8">
        <v>1750</v>
      </c>
      <c r="K37" s="8">
        <v>2000</v>
      </c>
      <c r="L37" s="8">
        <v>2250</v>
      </c>
      <c r="M37" s="8">
        <v>2500</v>
      </c>
      <c r="N37" s="8">
        <v>2750</v>
      </c>
      <c r="O37" s="8">
        <v>3000</v>
      </c>
      <c r="P37" s="8">
        <v>3250</v>
      </c>
      <c r="Q37" s="8">
        <v>3500</v>
      </c>
      <c r="R37" s="8">
        <v>3750</v>
      </c>
      <c r="S37" s="8">
        <v>4000</v>
      </c>
      <c r="T37" s="8">
        <v>4250</v>
      </c>
      <c r="U37" s="9">
        <v>4500</v>
      </c>
      <c r="V37" s="19" t="s">
        <v>24</v>
      </c>
    </row>
    <row r="38" spans="2:26" x14ac:dyDescent="0.3">
      <c r="B38" s="1" t="s">
        <v>7</v>
      </c>
      <c r="C38" s="1">
        <v>3.7269999999999999</v>
      </c>
      <c r="D38" s="1">
        <v>4.1900000000000004</v>
      </c>
      <c r="E38" s="1">
        <f>C38*D38</f>
        <v>15.61613</v>
      </c>
      <c r="G38" s="3">
        <f>60*$C$46*G$37/1000/$E38</f>
        <v>8.2799003338215034</v>
      </c>
      <c r="H38" s="3">
        <f t="shared" ref="H38:U43" si="5">60*$C$46*H$37/1000/$E38</f>
        <v>10.349875417276877</v>
      </c>
      <c r="I38" s="3">
        <f t="shared" si="5"/>
        <v>12.419850500732252</v>
      </c>
      <c r="J38" s="3">
        <f t="shared" si="5"/>
        <v>14.48982558418763</v>
      </c>
      <c r="K38" s="3">
        <f t="shared" si="5"/>
        <v>16.559800667643007</v>
      </c>
      <c r="L38" s="3">
        <f t="shared" si="5"/>
        <v>18.629775751098382</v>
      </c>
      <c r="M38" s="3">
        <f t="shared" si="5"/>
        <v>20.699750834553754</v>
      </c>
      <c r="N38" s="3">
        <f t="shared" si="5"/>
        <v>22.769725918009129</v>
      </c>
      <c r="O38" s="3">
        <f t="shared" si="5"/>
        <v>24.839701001464505</v>
      </c>
      <c r="P38" s="3">
        <f t="shared" si="5"/>
        <v>26.909676084919884</v>
      </c>
      <c r="Q38" s="3">
        <f t="shared" si="5"/>
        <v>28.979651168375259</v>
      </c>
      <c r="R38" s="3">
        <f t="shared" si="5"/>
        <v>31.049626251830635</v>
      </c>
      <c r="S38" s="3">
        <f t="shared" si="5"/>
        <v>33.119601335286013</v>
      </c>
      <c r="T38" s="3">
        <f t="shared" si="5"/>
        <v>35.189576418741382</v>
      </c>
      <c r="U38" s="3">
        <f t="shared" si="5"/>
        <v>37.259551502196764</v>
      </c>
      <c r="V38" s="13" t="s">
        <v>25</v>
      </c>
      <c r="W38" s="3"/>
      <c r="X38" s="3"/>
      <c r="Y38" s="3"/>
      <c r="Z38" s="3"/>
    </row>
    <row r="39" spans="2:26" x14ac:dyDescent="0.3">
      <c r="B39" s="1" t="s">
        <v>8</v>
      </c>
      <c r="C39" s="1">
        <v>1.952</v>
      </c>
      <c r="D39" s="1">
        <v>4.1900000000000004</v>
      </c>
      <c r="E39" s="1">
        <f t="shared" ref="E39:E43" si="6">C39*D39</f>
        <v>8.1788800000000013</v>
      </c>
      <c r="G39" s="3">
        <f t="shared" ref="G39:G43" si="7">60*$C$46*G$37/1000/$E39</f>
        <v>15.809010524668409</v>
      </c>
      <c r="H39" s="3">
        <f t="shared" si="5"/>
        <v>19.761263155835511</v>
      </c>
      <c r="I39" s="3">
        <f t="shared" si="5"/>
        <v>23.713515787002613</v>
      </c>
      <c r="J39" s="3">
        <f t="shared" si="5"/>
        <v>27.665768418169719</v>
      </c>
      <c r="K39" s="3">
        <f t="shared" si="5"/>
        <v>31.618021049336818</v>
      </c>
      <c r="L39" s="3">
        <f t="shared" si="5"/>
        <v>35.570273680503924</v>
      </c>
      <c r="M39" s="3">
        <f t="shared" si="5"/>
        <v>39.522526311671022</v>
      </c>
      <c r="N39" s="3">
        <f t="shared" si="5"/>
        <v>43.474778942838121</v>
      </c>
      <c r="O39" s="3">
        <f t="shared" si="5"/>
        <v>47.427031574005227</v>
      </c>
      <c r="P39" s="3">
        <f t="shared" si="5"/>
        <v>51.379284205172333</v>
      </c>
      <c r="Q39" s="3">
        <f t="shared" si="5"/>
        <v>55.331536836339438</v>
      </c>
      <c r="R39" s="3">
        <f t="shared" si="5"/>
        <v>59.283789467506537</v>
      </c>
      <c r="S39" s="3">
        <f t="shared" si="5"/>
        <v>63.236042098673636</v>
      </c>
      <c r="T39" s="3">
        <f t="shared" si="5"/>
        <v>67.188294729840734</v>
      </c>
      <c r="U39" s="3">
        <f t="shared" si="5"/>
        <v>71.140547361007847</v>
      </c>
      <c r="V39" s="14"/>
    </row>
    <row r="40" spans="2:26" x14ac:dyDescent="0.3">
      <c r="B40" s="1" t="s">
        <v>9</v>
      </c>
      <c r="C40" s="1">
        <v>1.121</v>
      </c>
      <c r="D40" s="1">
        <v>4.1900000000000004</v>
      </c>
      <c r="E40" s="1">
        <f t="shared" si="6"/>
        <v>4.6969900000000004</v>
      </c>
      <c r="G40" s="3">
        <f t="shared" si="7"/>
        <v>27.528268103615289</v>
      </c>
      <c r="H40" s="3">
        <f t="shared" si="5"/>
        <v>34.410335129519112</v>
      </c>
      <c r="I40" s="3">
        <f t="shared" si="5"/>
        <v>41.292402155422927</v>
      </c>
      <c r="J40" s="3">
        <f t="shared" si="5"/>
        <v>48.174469181326756</v>
      </c>
      <c r="K40" s="3">
        <f t="shared" si="5"/>
        <v>55.056536207230579</v>
      </c>
      <c r="L40" s="3">
        <f t="shared" si="5"/>
        <v>61.938603233134394</v>
      </c>
      <c r="M40" s="3">
        <f t="shared" si="5"/>
        <v>68.820670259038224</v>
      </c>
      <c r="N40" s="3">
        <f t="shared" si="5"/>
        <v>75.702737284942032</v>
      </c>
      <c r="O40" s="3">
        <f t="shared" si="5"/>
        <v>82.584804310845854</v>
      </c>
      <c r="P40" s="3">
        <f t="shared" si="5"/>
        <v>89.466871336749691</v>
      </c>
      <c r="Q40" s="3">
        <f t="shared" si="5"/>
        <v>96.348938362653513</v>
      </c>
      <c r="R40" s="3">
        <f t="shared" si="5"/>
        <v>103.23100538855734</v>
      </c>
      <c r="S40" s="3">
        <f t="shared" si="5"/>
        <v>110.11307241446116</v>
      </c>
      <c r="T40" s="3">
        <f t="shared" si="5"/>
        <v>116.99513944036497</v>
      </c>
      <c r="U40" s="3">
        <f t="shared" si="5"/>
        <v>123.87720646626879</v>
      </c>
      <c r="V40" s="14"/>
    </row>
    <row r="41" spans="2:26" x14ac:dyDescent="0.3">
      <c r="B41" s="1" t="s">
        <v>10</v>
      </c>
      <c r="C41" s="1">
        <v>0.78</v>
      </c>
      <c r="D41" s="1">
        <v>4.1900000000000004</v>
      </c>
      <c r="E41" s="1">
        <f t="shared" si="6"/>
        <v>3.2682000000000002</v>
      </c>
      <c r="G41" s="3">
        <f t="shared" si="7"/>
        <v>39.563062236093252</v>
      </c>
      <c r="H41" s="3">
        <f t="shared" si="5"/>
        <v>49.453827795116567</v>
      </c>
      <c r="I41" s="3">
        <f t="shared" si="5"/>
        <v>59.344593354139874</v>
      </c>
      <c r="J41" s="3">
        <f t="shared" si="5"/>
        <v>69.235358913163196</v>
      </c>
      <c r="K41" s="3">
        <f t="shared" si="5"/>
        <v>79.126124472186504</v>
      </c>
      <c r="L41" s="3">
        <f t="shared" si="5"/>
        <v>89.016890031209826</v>
      </c>
      <c r="M41" s="3">
        <f t="shared" si="5"/>
        <v>98.907655590233134</v>
      </c>
      <c r="N41" s="3">
        <f t="shared" si="5"/>
        <v>108.79842114925644</v>
      </c>
      <c r="O41" s="3">
        <f t="shared" si="5"/>
        <v>118.68918670827975</v>
      </c>
      <c r="P41" s="3">
        <f t="shared" si="5"/>
        <v>128.57995226730307</v>
      </c>
      <c r="Q41" s="3">
        <f t="shared" si="5"/>
        <v>138.47071782632639</v>
      </c>
      <c r="R41" s="3">
        <f t="shared" si="5"/>
        <v>148.36148338534971</v>
      </c>
      <c r="S41" s="3">
        <f t="shared" si="5"/>
        <v>158.25224894437301</v>
      </c>
      <c r="T41" s="3">
        <f t="shared" si="5"/>
        <v>168.1430145033963</v>
      </c>
      <c r="U41" s="3">
        <f t="shared" si="5"/>
        <v>178.03378006241965</v>
      </c>
      <c r="V41" s="14"/>
    </row>
    <row r="42" spans="2:26" x14ac:dyDescent="0.3">
      <c r="B42" s="1" t="s">
        <v>11</v>
      </c>
      <c r="C42" s="1">
        <v>0.84399999999999997</v>
      </c>
      <c r="D42" s="1">
        <v>4.1900000000000004</v>
      </c>
      <c r="E42" s="1">
        <f>C42*D42</f>
        <v>3.5363600000000002</v>
      </c>
      <c r="G42" s="3">
        <f t="shared" si="7"/>
        <v>36.563019602076707</v>
      </c>
      <c r="H42" s="3">
        <f t="shared" si="5"/>
        <v>45.703774502595877</v>
      </c>
      <c r="I42" s="3">
        <f t="shared" si="5"/>
        <v>54.844529403115054</v>
      </c>
      <c r="J42" s="3">
        <f t="shared" si="5"/>
        <v>63.985284303634238</v>
      </c>
      <c r="K42" s="3">
        <f t="shared" si="5"/>
        <v>73.126039204153415</v>
      </c>
      <c r="L42" s="3">
        <f t="shared" si="5"/>
        <v>82.266794104672584</v>
      </c>
      <c r="M42" s="3">
        <f t="shared" si="5"/>
        <v>91.407549005191754</v>
      </c>
      <c r="N42" s="3">
        <f t="shared" si="5"/>
        <v>100.54830390571094</v>
      </c>
      <c r="O42" s="3">
        <f t="shared" si="5"/>
        <v>109.68905880623011</v>
      </c>
      <c r="P42" s="3">
        <f t="shared" si="5"/>
        <v>118.82981370674929</v>
      </c>
      <c r="Q42" s="3">
        <f t="shared" si="5"/>
        <v>127.97056860726848</v>
      </c>
      <c r="R42" s="3">
        <f t="shared" si="5"/>
        <v>137.11132350778766</v>
      </c>
      <c r="S42" s="3">
        <f t="shared" si="5"/>
        <v>146.25207840830683</v>
      </c>
      <c r="T42" s="3">
        <f t="shared" si="5"/>
        <v>155.39283330882597</v>
      </c>
      <c r="U42" s="3">
        <f t="shared" si="5"/>
        <v>164.53358820934517</v>
      </c>
      <c r="V42" s="14"/>
    </row>
    <row r="43" spans="2:26" x14ac:dyDescent="0.3">
      <c r="B43" s="1" t="s">
        <v>12</v>
      </c>
      <c r="C43" s="1">
        <v>0.68300000000000005</v>
      </c>
      <c r="D43" s="1">
        <v>4.1900000000000004</v>
      </c>
      <c r="E43" s="1">
        <f t="shared" si="6"/>
        <v>2.8617700000000004</v>
      </c>
      <c r="G43" s="3">
        <f t="shared" si="7"/>
        <v>45.1818280295062</v>
      </c>
      <c r="H43" s="3">
        <f t="shared" si="5"/>
        <v>56.477285036882748</v>
      </c>
      <c r="I43" s="3">
        <f t="shared" si="5"/>
        <v>67.772742044259303</v>
      </c>
      <c r="J43" s="3">
        <f t="shared" si="5"/>
        <v>79.068199051635858</v>
      </c>
      <c r="K43" s="3">
        <f t="shared" si="5"/>
        <v>90.363656059012399</v>
      </c>
      <c r="L43" s="3">
        <f t="shared" si="5"/>
        <v>101.65911306638895</v>
      </c>
      <c r="M43" s="3">
        <f t="shared" si="5"/>
        <v>112.9545700737655</v>
      </c>
      <c r="N43" s="3">
        <f t="shared" si="5"/>
        <v>124.25002708114205</v>
      </c>
      <c r="O43" s="3">
        <f t="shared" si="5"/>
        <v>135.54548408851861</v>
      </c>
      <c r="P43" s="3">
        <f t="shared" si="5"/>
        <v>146.84094109589518</v>
      </c>
      <c r="Q43" s="3">
        <f t="shared" si="5"/>
        <v>158.13639810327172</v>
      </c>
      <c r="R43" s="3">
        <f t="shared" si="5"/>
        <v>169.43185511064826</v>
      </c>
      <c r="S43" s="3">
        <f t="shared" si="5"/>
        <v>180.7273121180248</v>
      </c>
      <c r="T43" s="3">
        <f t="shared" si="5"/>
        <v>192.02276912540134</v>
      </c>
      <c r="U43" s="3">
        <f t="shared" si="5"/>
        <v>203.31822613277791</v>
      </c>
      <c r="V43" s="15"/>
    </row>
    <row r="45" spans="2:26" x14ac:dyDescent="0.3">
      <c r="B45" s="1" t="s">
        <v>21</v>
      </c>
      <c r="C45" s="1" t="s">
        <v>23</v>
      </c>
      <c r="G45" s="10" t="s">
        <v>27</v>
      </c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2"/>
    </row>
    <row r="46" spans="2:26" x14ac:dyDescent="0.3">
      <c r="B46" t="s">
        <v>22</v>
      </c>
      <c r="C46" s="1">
        <v>2.1549999999999998</v>
      </c>
      <c r="G46" s="7">
        <v>1000</v>
      </c>
      <c r="H46" s="8">
        <v>1250</v>
      </c>
      <c r="I46" s="8">
        <v>1500</v>
      </c>
      <c r="J46" s="8">
        <v>1750</v>
      </c>
      <c r="K46" s="8">
        <v>2000</v>
      </c>
      <c r="L46" s="8">
        <v>2250</v>
      </c>
      <c r="M46" s="8">
        <v>2500</v>
      </c>
      <c r="N46" s="8">
        <v>2750</v>
      </c>
      <c r="O46" s="8">
        <v>3000</v>
      </c>
      <c r="P46" s="8">
        <v>3250</v>
      </c>
      <c r="Q46" s="8">
        <v>3500</v>
      </c>
      <c r="R46" s="8">
        <v>3750</v>
      </c>
      <c r="S46" s="8">
        <v>4000</v>
      </c>
      <c r="T46" s="8">
        <v>4250</v>
      </c>
      <c r="U46" s="9">
        <v>4500</v>
      </c>
      <c r="V46" s="19" t="s">
        <v>24</v>
      </c>
    </row>
    <row r="47" spans="2:26" x14ac:dyDescent="0.3">
      <c r="G47" s="1">
        <f>F$20*$E38</f>
        <v>3128.8514258381274</v>
      </c>
      <c r="H47" s="1">
        <f>F$21*$E38</f>
        <v>4380.0169677841704</v>
      </c>
      <c r="I47" s="1">
        <f>F$22*$E38</f>
        <v>5696.8747653788942</v>
      </c>
      <c r="J47" s="1">
        <f>F$23*$E38</f>
        <v>5592.4100621510761</v>
      </c>
      <c r="K47" s="1">
        <f>F$24*$E38</f>
        <v>5514.0615347302128</v>
      </c>
      <c r="L47" s="1">
        <f>F$25*$E38</f>
        <v>5696.8747653788932</v>
      </c>
      <c r="M47" s="1">
        <f>F$26*$E38</f>
        <v>5623.7494731194211</v>
      </c>
      <c r="N47" s="1">
        <f>F$27*$E38</f>
        <v>5169.2854482903831</v>
      </c>
      <c r="O47" s="1">
        <f>F$28*$E38</f>
        <v>4718.9914984328516</v>
      </c>
      <c r="P47" s="1">
        <f>F$29*$E38</f>
        <v>4380.0169677841704</v>
      </c>
      <c r="Q47" s="1">
        <f>F$30*$E38</f>
        <v>4028.1182879424437</v>
      </c>
      <c r="R47" s="1">
        <f>F$31*$E38</f>
        <v>3702.0679064868082</v>
      </c>
      <c r="S47" s="1">
        <f>F$32*$E38</f>
        <v>3206.9320758381273</v>
      </c>
      <c r="T47" s="1">
        <f>F$33*$E38</f>
        <v>2824.9426673897574</v>
      </c>
      <c r="U47" s="1">
        <f>F$34*$E38</f>
        <v>2389.9646209912057</v>
      </c>
      <c r="V47" s="16" t="s">
        <v>2</v>
      </c>
    </row>
    <row r="48" spans="2:26" x14ac:dyDescent="0.3">
      <c r="G48" s="1">
        <f t="shared" ref="G48:G52" si="8">F$20*$E39</f>
        <v>1638.7222922554402</v>
      </c>
      <c r="H48" s="1">
        <f t="shared" ref="H48:H52" si="9">F$21*$E39</f>
        <v>2294.0147896739204</v>
      </c>
      <c r="I48" s="1">
        <f t="shared" ref="I48:I52" si="10">F$22*$E39</f>
        <v>2983.7133195652277</v>
      </c>
      <c r="J48" s="1">
        <f t="shared" ref="J48:J52" si="11">F$23*$E39</f>
        <v>2929.0003867236119</v>
      </c>
      <c r="K48" s="1">
        <f t="shared" ref="K48:K52" si="12">F$24*$E39</f>
        <v>2887.9656870924009</v>
      </c>
      <c r="L48" s="1">
        <f t="shared" ref="L48:L52" si="13">F$25*$E39</f>
        <v>2983.7133195652268</v>
      </c>
      <c r="M48" s="1">
        <f t="shared" ref="M48:M52" si="14">F$26*$E39</f>
        <v>2945.4142665760965</v>
      </c>
      <c r="N48" s="1">
        <f t="shared" ref="N48:N52" si="15">F$27*$E39</f>
        <v>2707.3907150691789</v>
      </c>
      <c r="O48" s="1">
        <f t="shared" ref="O48:O52" si="16">F$28*$E39</f>
        <v>2471.5512221467475</v>
      </c>
      <c r="P48" s="1">
        <f t="shared" ref="P48:P52" si="17">F$29*$E39</f>
        <v>2294.0147896739204</v>
      </c>
      <c r="Q48" s="1">
        <f t="shared" ref="Q48:Q52" si="18">F$30*$E39</f>
        <v>2109.7093904114977</v>
      </c>
      <c r="R48" s="1">
        <f t="shared" ref="R48:R52" si="19">F$31*$E39</f>
        <v>1938.9419247282669</v>
      </c>
      <c r="S48" s="1">
        <f t="shared" ref="S48:S52" si="20">F$32*$E39</f>
        <v>1679.6166922554403</v>
      </c>
      <c r="T48" s="1">
        <f t="shared" ref="T48:T52" si="21">F$33*$E39</f>
        <v>1479.551405083125</v>
      </c>
      <c r="U48" s="1">
        <f>F$34*$E39</f>
        <v>1251.7335498188447</v>
      </c>
      <c r="V48" s="17"/>
    </row>
    <row r="49" spans="7:22" x14ac:dyDescent="0.3">
      <c r="G49" s="1">
        <f t="shared" si="8"/>
        <v>941.09000492743257</v>
      </c>
      <c r="H49" s="1">
        <f t="shared" si="9"/>
        <v>1317.4132065699102</v>
      </c>
      <c r="I49" s="1">
        <f t="shared" si="10"/>
        <v>1713.4952004265469</v>
      </c>
      <c r="J49" s="1">
        <f t="shared" si="11"/>
        <v>1682.0745048755987</v>
      </c>
      <c r="K49" s="1">
        <f t="shared" si="12"/>
        <v>1658.5089832123879</v>
      </c>
      <c r="L49" s="1">
        <f t="shared" si="13"/>
        <v>1713.4952004265467</v>
      </c>
      <c r="M49" s="1">
        <f t="shared" si="14"/>
        <v>1691.5007135408832</v>
      </c>
      <c r="N49" s="1">
        <f t="shared" si="15"/>
        <v>1554.8078850371664</v>
      </c>
      <c r="O49" s="1">
        <f t="shared" si="16"/>
        <v>1419.3693237840694</v>
      </c>
      <c r="P49" s="1">
        <f t="shared" si="17"/>
        <v>1317.4132065699102</v>
      </c>
      <c r="Q49" s="1">
        <f t="shared" si="18"/>
        <v>1211.5697882434881</v>
      </c>
      <c r="R49" s="1">
        <f t="shared" si="19"/>
        <v>1113.5009721415918</v>
      </c>
      <c r="S49" s="1">
        <f t="shared" si="20"/>
        <v>964.5749549274326</v>
      </c>
      <c r="T49" s="1">
        <f t="shared" si="21"/>
        <v>849.68090425111836</v>
      </c>
      <c r="U49" s="1">
        <f>F$34*$E40</f>
        <v>718.84903142772782</v>
      </c>
      <c r="V49" s="17"/>
    </row>
    <row r="50" spans="7:22" x14ac:dyDescent="0.3">
      <c r="G50" s="1">
        <f t="shared" si="8"/>
        <v>654.81730940534999</v>
      </c>
      <c r="H50" s="1">
        <f t="shared" si="9"/>
        <v>916.66574587380012</v>
      </c>
      <c r="I50" s="1">
        <f t="shared" si="10"/>
        <v>1192.2624944984002</v>
      </c>
      <c r="J50" s="1">
        <f t="shared" si="11"/>
        <v>1170.3997446948858</v>
      </c>
      <c r="K50" s="1">
        <f t="shared" si="12"/>
        <v>1154.0026823422502</v>
      </c>
      <c r="L50" s="1">
        <f t="shared" si="13"/>
        <v>1192.2624944984</v>
      </c>
      <c r="M50" s="1">
        <f t="shared" si="14"/>
        <v>1176.9585696359402</v>
      </c>
      <c r="N50" s="1">
        <f t="shared" si="15"/>
        <v>1081.8466996690365</v>
      </c>
      <c r="O50" s="1">
        <f t="shared" si="16"/>
        <v>987.60755802995016</v>
      </c>
      <c r="P50" s="1">
        <f t="shared" si="17"/>
        <v>916.66574587380012</v>
      </c>
      <c r="Q50" s="1">
        <f t="shared" si="18"/>
        <v>843.01912116852873</v>
      </c>
      <c r="R50" s="1">
        <f t="shared" si="19"/>
        <v>774.78212156150005</v>
      </c>
      <c r="S50" s="1">
        <f t="shared" si="20"/>
        <v>671.15830940535</v>
      </c>
      <c r="T50" s="1">
        <f t="shared" si="21"/>
        <v>591.21418850657653</v>
      </c>
      <c r="U50" s="1">
        <f>F$34*$E41</f>
        <v>500.18041437433334</v>
      </c>
      <c r="V50" s="17"/>
    </row>
    <row r="51" spans="7:22" x14ac:dyDescent="0.3">
      <c r="G51" s="1">
        <f t="shared" si="8"/>
        <v>708.54590915143001</v>
      </c>
      <c r="H51" s="1">
        <f t="shared" si="9"/>
        <v>991.87934553524019</v>
      </c>
      <c r="I51" s="1">
        <f t="shared" si="10"/>
        <v>1290.0891607136537</v>
      </c>
      <c r="J51" s="1">
        <f t="shared" si="11"/>
        <v>1266.4325442595944</v>
      </c>
      <c r="K51" s="1">
        <f t="shared" si="12"/>
        <v>1248.6900819190503</v>
      </c>
      <c r="L51" s="1">
        <f t="shared" si="13"/>
        <v>1290.0891607136534</v>
      </c>
      <c r="M51" s="1">
        <f t="shared" si="14"/>
        <v>1273.5295291958121</v>
      </c>
      <c r="N51" s="1">
        <f t="shared" si="15"/>
        <v>1170.6136083598292</v>
      </c>
      <c r="O51" s="1">
        <f t="shared" si="16"/>
        <v>1068.6420243298435</v>
      </c>
      <c r="P51" s="1">
        <f t="shared" si="17"/>
        <v>991.87934553524019</v>
      </c>
      <c r="Q51" s="1">
        <f t="shared" si="18"/>
        <v>912.18992085415152</v>
      </c>
      <c r="R51" s="1">
        <f t="shared" si="19"/>
        <v>838.35398794603339</v>
      </c>
      <c r="S51" s="1">
        <f t="shared" si="20"/>
        <v>726.22770915143008</v>
      </c>
      <c r="T51" s="1">
        <f t="shared" si="21"/>
        <v>639.72407064044944</v>
      </c>
      <c r="U51" s="1">
        <f>F$34*$E42</f>
        <v>541.22085863068889</v>
      </c>
      <c r="V51" s="17"/>
    </row>
    <row r="52" spans="7:22" x14ac:dyDescent="0.3">
      <c r="G52" s="1">
        <f t="shared" si="8"/>
        <v>573.38490041519754</v>
      </c>
      <c r="H52" s="1">
        <f t="shared" si="9"/>
        <v>802.67013388693022</v>
      </c>
      <c r="I52" s="1">
        <f t="shared" si="10"/>
        <v>1043.9939535159069</v>
      </c>
      <c r="J52" s="1">
        <f t="shared" si="11"/>
        <v>1024.8500328546245</v>
      </c>
      <c r="K52" s="1">
        <f t="shared" si="12"/>
        <v>1010.4920923586627</v>
      </c>
      <c r="L52" s="1">
        <f t="shared" si="13"/>
        <v>1043.9939535159067</v>
      </c>
      <c r="M52" s="1">
        <f t="shared" si="14"/>
        <v>1030.5932090530091</v>
      </c>
      <c r="N52" s="1">
        <f t="shared" si="15"/>
        <v>947.3093536845538</v>
      </c>
      <c r="O52" s="1">
        <f t="shared" si="16"/>
        <v>864.78969504417444</v>
      </c>
      <c r="P52" s="1">
        <f t="shared" si="17"/>
        <v>802.67013388693022</v>
      </c>
      <c r="Q52" s="1">
        <f t="shared" si="18"/>
        <v>738.1821278950066</v>
      </c>
      <c r="R52" s="1">
        <f t="shared" si="19"/>
        <v>678.43101157244178</v>
      </c>
      <c r="S52" s="1">
        <f t="shared" si="20"/>
        <v>587.69375041519754</v>
      </c>
      <c r="T52" s="1">
        <f t="shared" si="21"/>
        <v>517.69139839742536</v>
      </c>
      <c r="U52" s="1">
        <f>F$34*$E43</f>
        <v>437.97849104829447</v>
      </c>
      <c r="V52" s="18"/>
    </row>
  </sheetData>
  <mergeCells count="8">
    <mergeCell ref="V38:V43"/>
    <mergeCell ref="G45:U45"/>
    <mergeCell ref="V47:V52"/>
    <mergeCell ref="B1:C1"/>
    <mergeCell ref="B18:C18"/>
    <mergeCell ref="C36:D36"/>
    <mergeCell ref="E36:E37"/>
    <mergeCell ref="G36:U36"/>
  </mergeCells>
  <phoneticPr fontId="1" type="noConversion"/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</dc:creator>
  <cp:lastModifiedBy>Martin</cp:lastModifiedBy>
  <dcterms:created xsi:type="dcterms:W3CDTF">2023-01-22T13:02:30Z</dcterms:created>
  <dcterms:modified xsi:type="dcterms:W3CDTF">2023-01-22T17:06:02Z</dcterms:modified>
</cp:coreProperties>
</file>